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DF7DB80-91E2-4BD3-A7B3-AF444CCF2D6C}" xr6:coauthVersionLast="45" xr6:coauthVersionMax="45" xr10:uidLastSave="{00000000-0000-0000-0000-000000000000}"/>
  <bookViews>
    <workbookView xWindow="19080" yWindow="-120" windowWidth="24240" windowHeight="1314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4" i="1" l="1"/>
  <c r="V29" i="1"/>
  <c r="V19" i="1" l="1"/>
  <c r="W19" i="1"/>
  <c r="X19" i="1"/>
  <c r="Y19" i="1"/>
  <c r="Z19" i="1"/>
  <c r="U19" i="1" l="1"/>
  <c r="U29" i="1" l="1"/>
  <c r="U14" i="1" s="1"/>
  <c r="U32" i="1"/>
  <c r="U17" i="1" s="1"/>
  <c r="W29" i="1" l="1"/>
  <c r="X29" i="1"/>
  <c r="X14" i="1" s="1"/>
  <c r="Y29" i="1"/>
  <c r="Z29" i="1"/>
  <c r="Z14" i="1" s="1"/>
  <c r="Z12" i="1" s="1"/>
  <c r="V17" i="1"/>
  <c r="V12" i="1" s="1"/>
  <c r="W17" i="1"/>
  <c r="X17" i="1"/>
  <c r="Y17" i="1"/>
  <c r="Z17" i="1"/>
  <c r="U16" i="1"/>
  <c r="V16" i="1"/>
  <c r="W16" i="1"/>
  <c r="X16" i="1"/>
  <c r="Y16" i="1"/>
  <c r="Z16" i="1"/>
  <c r="U15" i="1"/>
  <c r="V15" i="1"/>
  <c r="W15" i="1"/>
  <c r="X15" i="1"/>
  <c r="Y15" i="1"/>
  <c r="Z15" i="1"/>
  <c r="Y14" i="1"/>
  <c r="Y12" i="1" s="1"/>
  <c r="X12" i="1" l="1"/>
  <c r="W14" i="1"/>
  <c r="W12" i="1" s="1"/>
  <c r="U12" i="1"/>
  <c r="T32" i="1"/>
  <c r="T17" i="1" s="1"/>
  <c r="T30" i="1"/>
  <c r="T16" i="1" s="1"/>
  <c r="T29" i="1"/>
  <c r="T13" i="1" l="1"/>
  <c r="R29" i="1" l="1"/>
  <c r="Q32" i="1" l="1"/>
  <c r="Q17" i="1" s="1"/>
  <c r="Q29" i="1"/>
  <c r="S30" i="1" l="1"/>
  <c r="S16" i="1" s="1"/>
  <c r="S29" i="1"/>
  <c r="S28" i="1"/>
  <c r="T19" i="1" l="1"/>
  <c r="T14" i="1" s="1"/>
  <c r="S19" i="1"/>
  <c r="S14" i="1" s="1"/>
  <c r="R19" i="1"/>
  <c r="R14" i="1" s="1"/>
  <c r="R32" i="1"/>
  <c r="R17" i="1" s="1"/>
  <c r="R18" i="1"/>
  <c r="S18" i="1"/>
  <c r="S15" i="1" s="1"/>
  <c r="T18" i="1"/>
  <c r="T15" i="1" s="1"/>
  <c r="S17" i="1"/>
  <c r="Q28" i="1"/>
  <c r="Q19" i="1"/>
  <c r="Q14" i="1" s="1"/>
  <c r="Q18" i="1"/>
  <c r="Q15" i="1" s="1"/>
  <c r="P28" i="1"/>
  <c r="P18" i="1"/>
  <c r="O28" i="1"/>
  <c r="O18" i="1"/>
  <c r="N18" i="1"/>
  <c r="R28" i="1"/>
  <c r="N28" i="1"/>
  <c r="T12" i="1" l="1"/>
  <c r="R15" i="1"/>
  <c r="R12" i="1" s="1"/>
  <c r="Q12" i="1"/>
  <c r="P15" i="1"/>
  <c r="P12" i="1" s="1"/>
  <c r="N15" i="1"/>
  <c r="O15" i="1"/>
  <c r="O12" i="1" s="1"/>
  <c r="S12" i="1" l="1"/>
  <c r="N13" i="1"/>
  <c r="N14" i="1"/>
  <c r="N12" i="1" l="1"/>
</calcChain>
</file>

<file path=xl/sharedStrings.xml><?xml version="1.0" encoding="utf-8"?>
<sst xmlns="http://schemas.openxmlformats.org/spreadsheetml/2006/main" count="162" uniqueCount="97">
  <si>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</si>
  <si>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</si>
  <si>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Исполнитель</t>
  </si>
  <si>
    <t>Код бюджетной классификации</t>
  </si>
  <si>
    <t>МП</t>
  </si>
  <si>
    <t>Пп</t>
  </si>
  <si>
    <t>ОМ</t>
  </si>
  <si>
    <t>М</t>
  </si>
  <si>
    <t>И</t>
  </si>
  <si>
    <t>ГРБС</t>
  </si>
  <si>
    <t>Рз</t>
  </si>
  <si>
    <t>Пр</t>
  </si>
  <si>
    <t>ЦС</t>
  </si>
  <si>
    <t>ВР</t>
  </si>
  <si>
    <t>2018 г.</t>
  </si>
  <si>
    <t>2019 г.</t>
  </si>
  <si>
    <t>2020 г.</t>
  </si>
  <si>
    <t>2021 г.</t>
  </si>
  <si>
    <t>2022 г.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</si>
  <si>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</si>
  <si>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</si>
  <si>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</si>
  <si>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</si>
  <si>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</si>
  <si>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</si>
  <si>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</si>
  <si>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</si>
  <si>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</si>
  <si>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</si>
  <si>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</si>
  <si>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</si>
  <si>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</si>
  <si>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</si>
  <si>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</si>
  <si>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</si>
  <si>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</si>
  <si>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/>
  </si>
  <si>
    <t>Всего</t>
  </si>
  <si>
    <t>Управление ЖКХ</t>
  </si>
  <si>
    <t>01</t>
  </si>
  <si>
    <t>05</t>
  </si>
  <si>
    <t>03</t>
  </si>
  <si>
    <t>Управление капитального строительства</t>
  </si>
  <si>
    <t>04</t>
  </si>
  <si>
    <t>07</t>
  </si>
  <si>
    <t>16001L5550</t>
  </si>
  <si>
    <t>16004L5600</t>
  </si>
  <si>
    <t>16005L5550</t>
  </si>
  <si>
    <t>16004L5550</t>
  </si>
  <si>
    <t xml:space="preserve">Расходы бюджета муниципального образования, тыс. рублей </t>
  </si>
  <si>
    <t>Реализация мероприятий по благоустройству дворовых территорий</t>
  </si>
  <si>
    <t>Реализация мероприятий по благоустройству общественных территорий</t>
  </si>
  <si>
    <t>0</t>
  </si>
  <si>
    <t>Вовлечение граждан, организаций в реализацию мероприятий в сфере формирования комфортной городской среды</t>
  </si>
  <si>
    <t>2023 г.</t>
  </si>
  <si>
    <t>2024 г.</t>
  </si>
  <si>
    <t>19</t>
  </si>
  <si>
    <t>13</t>
  </si>
  <si>
    <t>160F255550</t>
  </si>
  <si>
    <t>160F208780</t>
  </si>
  <si>
    <t>Ресурсное обеспечение реализации муниципальной программы за счет средств бюджета муниципального образования "Город Воткинск"</t>
  </si>
  <si>
    <t>Ответственный исполнитель: Управление жилищно-коммунального хозяйства Администрации города Воткинска</t>
  </si>
  <si>
    <t>Выполнение работ в соответствии с минимальным перечнем работ по благоустройству территорий, прилегающих к многоквартирным домам, с расположенными на них объектами, предназначенными для обслуживания и эксплуатации таких домов, и элементами благоустройства этих территорий, в том числе парковками (парковочными местами), тротуарами и автомобильными дорогами, включая автомобильные дороги, образующие проезды к территориям, прилегающим к многоквартирным домам, освещение дворовых территорий, установка малых архитектурных форм (скамейки, урны для мусора)</t>
  </si>
  <si>
    <t>Выполнение работ по благоустройству общественных территорий в соответствии с дизайн-проектом</t>
  </si>
  <si>
    <t>160046238Д</t>
  </si>
  <si>
    <t>160F25555S</t>
  </si>
  <si>
    <t>Управление образования</t>
  </si>
  <si>
    <t>160F254240</t>
  </si>
  <si>
    <t>Разработка проектной документации по благоустройству общественных территорий</t>
  </si>
  <si>
    <t>Управление культуры, спорта и молодежной политики</t>
  </si>
  <si>
    <t>Администрация города Воткинска</t>
  </si>
  <si>
    <t>2025 г.</t>
  </si>
  <si>
    <t>2026 г.</t>
  </si>
  <si>
    <t>2027 г.</t>
  </si>
  <si>
    <t>2028 г.</t>
  </si>
  <si>
    <t>2029 г.</t>
  </si>
  <si>
    <t>2030 г.</t>
  </si>
  <si>
    <t>20</t>
  </si>
  <si>
    <t>21</t>
  </si>
  <si>
    <t>22</t>
  </si>
  <si>
    <t>23</t>
  </si>
  <si>
    <t>24</t>
  </si>
  <si>
    <t>25</t>
  </si>
  <si>
    <t xml:space="preserve">на территории муниципального образования «Город Воткинск» </t>
  </si>
  <si>
    <t>Наименование муниципальной программы: "Формирование современной городской среды" на территории муниципального образования "Город Воткинск"</t>
  </si>
  <si>
    <t>"Формирование современной городской среды" на территории муниципального образования "Город Воткинск"</t>
  </si>
  <si>
    <t>160И454240</t>
  </si>
  <si>
    <t>160И455550</t>
  </si>
  <si>
    <t>160И4А4240</t>
  </si>
  <si>
    <t>1600165550</t>
  </si>
  <si>
    <t>160И4Д5550</t>
  </si>
  <si>
    <t>(в ред. Постановлений Администрации 
г. Воткинска № 443 от 30.03.2018; № 1014 от 29.06.2018;
№ 1040 от 05.07.2018; № 1558 от 03.10.2018; № 1887 от 13.11.2018; № 202 от 30.01.2019; № 140 от 30.01.2019; № 581 от 28.03.2019; № 761 от 26.04.2019; № 980 от 06.06.2019, № 1865 от 05.11.2019; № 2236 от 27.12.2019; № 100 от 30.01.2020; № 591 от 01.06.2020; № 687 от 25.06.2020; № 1714 от 28.12.2020, № 100 от 03.02.2021, № 718 от 27.05.2021; № 1051 от 02.08.2021; № 1728 от 16.12.2021; № 317 от 29.03.2022; № 911 от 22.07.2022; № 1345 от 25.10.2022; № 254 от 09.03.2023; № 322 от 30.03.2023; № 1223 от 16.10.2023; № 1428 от 24.11.2023; № 1627 от 27.12.2023; № 1087 от 13.09.2024; № 1719 от 28.12.2024; № 369 от 31.03.2025; № 1271 от 21.10.2025; № 112 от 06.02.2026)</t>
  </si>
  <si>
    <t>08</t>
  </si>
  <si>
    <t>Реализация мероприятий по благоустройству внешнего облика фасадов зданий</t>
  </si>
  <si>
    <t>"Приложение 5 к муниципальной программе «Формирование современной городской среды»</t>
  </si>
  <si>
    <t>".</t>
  </si>
  <si>
    <t>Приложение 5 к постановлению Администрации города Воткинска от 08.05.2026 № 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</si>
</sst>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color rgb="FF000000"/>
      <name val="Times New Roman"/>
      <family val="1"/>
      <charset val="1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/>
    <xf numFmtId="0" fontId="0" fillId="0" borderId="7" xfId="0" applyFill="1" applyBorder="1" applyAlignment="1"/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0"/>
  <sheetViews>
    <sheetView tabSelected="1" zoomScale="85" zoomScaleNormal="85" zoomScaleSheetLayoutView="84" workbookViewId="0">
      <selection activeCell="P1" sqref="P1:Z1"/>
    </sheetView>
  </sheetViews>
  <sheetFormatPr defaultRowHeight="12" x14ac:dyDescent="0.2"/>
  <cols>
    <col min="1" max="1" width="4.6640625" style="6" customWidth="1"/>
    <col min="2" max="2" width="8" style="6" customWidth="1"/>
    <col min="3" max="3" width="7.1640625" style="6" customWidth="1"/>
    <col min="4" max="4" width="7" style="6" customWidth="1"/>
    <col min="5" max="6" width="6.33203125" style="6" customWidth="1"/>
    <col min="7" max="7" width="54.33203125" style="6" customWidth="1"/>
    <col min="8" max="8" width="27" style="6"/>
    <col min="9" max="9" width="8.33203125" style="6" customWidth="1"/>
    <col min="10" max="11" width="9.83203125" style="6"/>
    <col min="12" max="12" width="14.1640625" style="6" customWidth="1"/>
    <col min="13" max="13" width="7.1640625" style="6" customWidth="1"/>
    <col min="14" max="14" width="11.83203125" style="6" customWidth="1"/>
    <col min="15" max="15" width="14.1640625" style="2" customWidth="1"/>
    <col min="16" max="16" width="13.83203125" style="6" customWidth="1"/>
    <col min="17" max="17" width="13.5" style="6" bestFit="1" customWidth="1"/>
    <col min="18" max="19" width="13.5" style="6" customWidth="1"/>
    <col min="20" max="20" width="13.1640625" style="6" customWidth="1"/>
    <col min="21" max="21" width="12.33203125" style="39" customWidth="1"/>
    <col min="22" max="22" width="12.6640625" style="6" customWidth="1"/>
    <col min="23" max="23" width="11.83203125" style="6" customWidth="1"/>
    <col min="24" max="24" width="11.1640625" style="6" customWidth="1"/>
    <col min="25" max="25" width="11" style="6" customWidth="1"/>
    <col min="26" max="26" width="11.5" style="6" customWidth="1"/>
    <col min="27" max="1027" width="8.83203125" style="6"/>
    <col min="1028" max="16384" width="9.33203125" style="6"/>
  </cols>
  <sheetData>
    <row r="1" spans="1:26" ht="30.75" customHeight="1" x14ac:dyDescent="0.25">
      <c r="P1" s="100" t="s">
        <v>96</v>
      </c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ht="30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77" t="s">
        <v>94</v>
      </c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6" ht="22.5" customHeight="1" x14ac:dyDescent="0.2">
      <c r="B3" s="1"/>
      <c r="C3" s="1"/>
      <c r="D3" s="1"/>
      <c r="E3" s="1"/>
      <c r="F3" s="1"/>
      <c r="G3" s="1"/>
      <c r="H3" s="1"/>
      <c r="I3" s="1"/>
      <c r="J3" s="1"/>
      <c r="K3" s="77" t="s">
        <v>83</v>
      </c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6" ht="76.5" hidden="1" customHeight="1" x14ac:dyDescent="0.2">
      <c r="B4" s="1"/>
      <c r="C4" s="1"/>
      <c r="D4" s="1"/>
      <c r="E4" s="1"/>
      <c r="F4" s="1"/>
      <c r="G4" s="1"/>
      <c r="H4" s="1"/>
      <c r="I4" s="1"/>
      <c r="J4" s="1"/>
      <c r="K4" s="101" t="s">
        <v>91</v>
      </c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6" ht="19.5" customHeight="1" x14ac:dyDescent="0.2">
      <c r="B5" s="81" t="s">
        <v>60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s="38" customFormat="1" ht="20.25" customHeight="1" x14ac:dyDescent="0.2">
      <c r="A6" s="45"/>
      <c r="B6" s="103" t="s">
        <v>84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</row>
    <row r="7" spans="1:26" ht="15.75" customHeight="1" x14ac:dyDescent="0.2">
      <c r="B7" s="103" t="s">
        <v>61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</row>
    <row r="8" spans="1:26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6" ht="50.45" customHeight="1" x14ac:dyDescent="0.2">
      <c r="B9" s="82" t="s">
        <v>0</v>
      </c>
      <c r="C9" s="82"/>
      <c r="D9" s="82"/>
      <c r="E9" s="82"/>
      <c r="F9" s="82"/>
      <c r="G9" s="66" t="s">
        <v>1</v>
      </c>
      <c r="H9" s="82" t="s">
        <v>2</v>
      </c>
      <c r="I9" s="82" t="s">
        <v>3</v>
      </c>
      <c r="J9" s="82"/>
      <c r="K9" s="82"/>
      <c r="L9" s="82"/>
      <c r="M9" s="82"/>
      <c r="N9" s="82" t="s">
        <v>49</v>
      </c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 ht="14.25" x14ac:dyDescent="0.2">
      <c r="B10" s="36" t="s">
        <v>4</v>
      </c>
      <c r="C10" s="36" t="s">
        <v>5</v>
      </c>
      <c r="D10" s="36" t="s">
        <v>6</v>
      </c>
      <c r="E10" s="36" t="s">
        <v>7</v>
      </c>
      <c r="F10" s="36" t="s">
        <v>8</v>
      </c>
      <c r="G10" s="66"/>
      <c r="H10" s="82"/>
      <c r="I10" s="36" t="s">
        <v>9</v>
      </c>
      <c r="J10" s="36" t="s">
        <v>10</v>
      </c>
      <c r="K10" s="36" t="s">
        <v>11</v>
      </c>
      <c r="L10" s="36" t="s">
        <v>12</v>
      </c>
      <c r="M10" s="36" t="s">
        <v>13</v>
      </c>
      <c r="N10" s="36" t="s">
        <v>14</v>
      </c>
      <c r="O10" s="36" t="s">
        <v>15</v>
      </c>
      <c r="P10" s="36" t="s">
        <v>16</v>
      </c>
      <c r="Q10" s="36" t="s">
        <v>17</v>
      </c>
      <c r="R10" s="36" t="s">
        <v>18</v>
      </c>
      <c r="S10" s="36" t="s">
        <v>54</v>
      </c>
      <c r="T10" s="43" t="s">
        <v>55</v>
      </c>
      <c r="U10" s="55" t="s">
        <v>71</v>
      </c>
      <c r="V10" s="62" t="s">
        <v>72</v>
      </c>
      <c r="W10" s="36" t="s">
        <v>73</v>
      </c>
      <c r="X10" s="36" t="s">
        <v>74</v>
      </c>
      <c r="Y10" s="36" t="s">
        <v>75</v>
      </c>
      <c r="Z10" s="36" t="s">
        <v>76</v>
      </c>
    </row>
    <row r="11" spans="1:26" x14ac:dyDescent="0.2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11" t="s">
        <v>24</v>
      </c>
      <c r="H11" s="5" t="s">
        <v>25</v>
      </c>
      <c r="I11" s="5" t="s">
        <v>26</v>
      </c>
      <c r="J11" s="5" t="s">
        <v>27</v>
      </c>
      <c r="K11" s="5" t="s">
        <v>28</v>
      </c>
      <c r="L11" s="5" t="s">
        <v>29</v>
      </c>
      <c r="M11" s="5" t="s">
        <v>30</v>
      </c>
      <c r="N11" s="5" t="s">
        <v>57</v>
      </c>
      <c r="O11" s="5" t="s">
        <v>31</v>
      </c>
      <c r="P11" s="5" t="s">
        <v>32</v>
      </c>
      <c r="Q11" s="5" t="s">
        <v>33</v>
      </c>
      <c r="R11" s="5" t="s">
        <v>34</v>
      </c>
      <c r="S11" s="5" t="s">
        <v>35</v>
      </c>
      <c r="T11" s="5" t="s">
        <v>56</v>
      </c>
      <c r="U11" s="5" t="s">
        <v>77</v>
      </c>
      <c r="V11" s="5" t="s">
        <v>78</v>
      </c>
      <c r="W11" s="5" t="s">
        <v>79</v>
      </c>
      <c r="X11" s="5" t="s">
        <v>80</v>
      </c>
      <c r="Y11" s="5" t="s">
        <v>81</v>
      </c>
      <c r="Z11" s="5" t="s">
        <v>82</v>
      </c>
    </row>
    <row r="12" spans="1:26" ht="22.5" customHeight="1" x14ac:dyDescent="0.2">
      <c r="B12" s="66">
        <v>16</v>
      </c>
      <c r="C12" s="66">
        <v>0</v>
      </c>
      <c r="D12" s="66" t="s">
        <v>36</v>
      </c>
      <c r="E12" s="66" t="s">
        <v>36</v>
      </c>
      <c r="F12" s="66" t="s">
        <v>36</v>
      </c>
      <c r="G12" s="105" t="s">
        <v>85</v>
      </c>
      <c r="H12" s="12" t="s">
        <v>37</v>
      </c>
      <c r="I12" s="36" t="s">
        <v>36</v>
      </c>
      <c r="J12" s="36" t="s">
        <v>36</v>
      </c>
      <c r="K12" s="36" t="s">
        <v>36</v>
      </c>
      <c r="L12" s="36" t="s">
        <v>36</v>
      </c>
      <c r="M12" s="13" t="s">
        <v>36</v>
      </c>
      <c r="N12" s="3">
        <f>N13+N14+N15</f>
        <v>41181.199999999997</v>
      </c>
      <c r="O12" s="3">
        <f>O13+O14+O15</f>
        <v>159582.65000000002</v>
      </c>
      <c r="P12" s="3">
        <f>P15</f>
        <v>199460.39</v>
      </c>
      <c r="Q12" s="3">
        <f>Q13+Q14+Q15+Q17</f>
        <v>142426.39000000001</v>
      </c>
      <c r="R12" s="3">
        <f t="shared" ref="R12" si="0">R13+R14+R15+R17</f>
        <v>49819.91</v>
      </c>
      <c r="S12" s="3">
        <f>S13+S14+S15+S16+S17</f>
        <v>135727.18</v>
      </c>
      <c r="T12" s="3">
        <f>T13+T14+T15+T17+T16</f>
        <v>118253.75999999999</v>
      </c>
      <c r="U12" s="3">
        <f t="shared" ref="U12:Z12" si="1">U13+U14+U15+U17+U16</f>
        <v>183045.4</v>
      </c>
      <c r="V12" s="3">
        <f t="shared" si="1"/>
        <v>31054.942000000003</v>
      </c>
      <c r="W12" s="3">
        <f t="shared" si="1"/>
        <v>24772.75</v>
      </c>
      <c r="X12" s="3">
        <f t="shared" si="1"/>
        <v>25050.52</v>
      </c>
      <c r="Y12" s="3">
        <f t="shared" si="1"/>
        <v>26750.5</v>
      </c>
      <c r="Z12" s="3">
        <f t="shared" si="1"/>
        <v>26836.3</v>
      </c>
    </row>
    <row r="13" spans="1:26" ht="32.450000000000003" customHeight="1" x14ac:dyDescent="0.2">
      <c r="B13" s="67"/>
      <c r="C13" s="67"/>
      <c r="D13" s="67"/>
      <c r="E13" s="67"/>
      <c r="F13" s="67"/>
      <c r="G13" s="106"/>
      <c r="H13" s="14" t="s">
        <v>70</v>
      </c>
      <c r="I13" s="36">
        <v>933</v>
      </c>
      <c r="J13" s="36"/>
      <c r="K13" s="36"/>
      <c r="L13" s="36"/>
      <c r="M13" s="13"/>
      <c r="N13" s="3">
        <f>N64</f>
        <v>99.2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f>T31</f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</row>
    <row r="14" spans="1:26" ht="31.5" customHeight="1" x14ac:dyDescent="0.2">
      <c r="B14" s="67"/>
      <c r="C14" s="67"/>
      <c r="D14" s="67"/>
      <c r="E14" s="67"/>
      <c r="F14" s="67"/>
      <c r="G14" s="106"/>
      <c r="H14" s="14" t="s">
        <v>38</v>
      </c>
      <c r="I14" s="36">
        <v>935</v>
      </c>
      <c r="J14" s="36" t="s">
        <v>36</v>
      </c>
      <c r="K14" s="36" t="s">
        <v>36</v>
      </c>
      <c r="L14" s="36" t="s">
        <v>36</v>
      </c>
      <c r="M14" s="13" t="s">
        <v>36</v>
      </c>
      <c r="N14" s="3">
        <f>N65+N66</f>
        <v>710</v>
      </c>
      <c r="O14" s="3">
        <v>0</v>
      </c>
      <c r="P14" s="3">
        <v>0</v>
      </c>
      <c r="Q14" s="3">
        <f>Q19+Q29+Q67</f>
        <v>125927.11</v>
      </c>
      <c r="R14" s="3">
        <f>R19+R29+R65+R66+R67</f>
        <v>46464.36</v>
      </c>
      <c r="S14" s="3">
        <f>S19+S29+S68</f>
        <v>5785.38</v>
      </c>
      <c r="T14" s="3">
        <f>T19+T29+T68</f>
        <v>27128.32</v>
      </c>
      <c r="U14" s="3">
        <f>U19+U29+U59+U60+U61+U68</f>
        <v>170671</v>
      </c>
      <c r="V14" s="3">
        <f>V19+V29+V68+V69</f>
        <v>18939.942000000003</v>
      </c>
      <c r="W14" s="3">
        <f t="shared" ref="W14:Z14" si="2">W19+W29+W68</f>
        <v>24772.75</v>
      </c>
      <c r="X14" s="3">
        <f t="shared" si="2"/>
        <v>25050.52</v>
      </c>
      <c r="Y14" s="3">
        <f t="shared" si="2"/>
        <v>26750.5</v>
      </c>
      <c r="Z14" s="3">
        <f t="shared" si="2"/>
        <v>26836.3</v>
      </c>
    </row>
    <row r="15" spans="1:26" s="2" customFormat="1" ht="46.5" customHeight="1" x14ac:dyDescent="0.2">
      <c r="B15" s="67"/>
      <c r="C15" s="67"/>
      <c r="D15" s="67"/>
      <c r="E15" s="67"/>
      <c r="F15" s="67"/>
      <c r="G15" s="106"/>
      <c r="H15" s="15" t="s">
        <v>42</v>
      </c>
      <c r="I15" s="16">
        <v>935</v>
      </c>
      <c r="J15" s="30"/>
      <c r="K15" s="30"/>
      <c r="L15" s="30"/>
      <c r="M15" s="17"/>
      <c r="N15" s="4">
        <f>N18+N28+N62</f>
        <v>40372</v>
      </c>
      <c r="O15" s="4">
        <f>O18+O28+O63</f>
        <v>159582.65000000002</v>
      </c>
      <c r="P15" s="4">
        <f>P18+P28+P63</f>
        <v>199460.39</v>
      </c>
      <c r="Q15" s="4">
        <f>Q18+Q28+Q62+Q63</f>
        <v>0</v>
      </c>
      <c r="R15" s="4">
        <f>R18+R28+R62+R63</f>
        <v>0</v>
      </c>
      <c r="S15" s="4">
        <f t="shared" ref="S15:Z15" si="3">S18+S28</f>
        <v>25703.75</v>
      </c>
      <c r="T15" s="4">
        <f t="shared" si="3"/>
        <v>0</v>
      </c>
      <c r="U15" s="4">
        <f t="shared" si="3"/>
        <v>0</v>
      </c>
      <c r="V15" s="4">
        <f t="shared" si="3"/>
        <v>0</v>
      </c>
      <c r="W15" s="4">
        <f t="shared" si="3"/>
        <v>0</v>
      </c>
      <c r="X15" s="4">
        <f t="shared" si="3"/>
        <v>0</v>
      </c>
      <c r="Y15" s="4">
        <f t="shared" si="3"/>
        <v>0</v>
      </c>
      <c r="Z15" s="4">
        <f t="shared" si="3"/>
        <v>0</v>
      </c>
    </row>
    <row r="16" spans="1:26" s="2" customFormat="1" ht="57" x14ac:dyDescent="0.2">
      <c r="B16" s="67"/>
      <c r="C16" s="67"/>
      <c r="D16" s="67"/>
      <c r="E16" s="67"/>
      <c r="F16" s="67"/>
      <c r="G16" s="106"/>
      <c r="H16" s="15" t="s">
        <v>69</v>
      </c>
      <c r="I16" s="16">
        <v>938</v>
      </c>
      <c r="J16" s="30"/>
      <c r="K16" s="30"/>
      <c r="L16" s="30"/>
      <c r="M16" s="17"/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>S30</f>
        <v>104238.05</v>
      </c>
      <c r="T16" s="4">
        <f>T30</f>
        <v>84304.2</v>
      </c>
      <c r="U16" s="4">
        <f t="shared" ref="U16:Z16" si="4">U30</f>
        <v>0</v>
      </c>
      <c r="V16" s="4">
        <f t="shared" si="4"/>
        <v>0</v>
      </c>
      <c r="W16" s="4">
        <f t="shared" si="4"/>
        <v>0</v>
      </c>
      <c r="X16" s="4">
        <f t="shared" si="4"/>
        <v>0</v>
      </c>
      <c r="Y16" s="4">
        <f t="shared" si="4"/>
        <v>0</v>
      </c>
      <c r="Z16" s="4">
        <f t="shared" si="4"/>
        <v>0</v>
      </c>
    </row>
    <row r="17" spans="2:26" s="2" customFormat="1" ht="40.5" customHeight="1" x14ac:dyDescent="0.2">
      <c r="B17" s="68"/>
      <c r="C17" s="68"/>
      <c r="D17" s="68"/>
      <c r="E17" s="68"/>
      <c r="F17" s="68"/>
      <c r="G17" s="107"/>
      <c r="H17" s="15" t="s">
        <v>66</v>
      </c>
      <c r="I17" s="16">
        <v>941</v>
      </c>
      <c r="J17" s="30"/>
      <c r="K17" s="30"/>
      <c r="L17" s="30"/>
      <c r="M17" s="17"/>
      <c r="N17" s="4">
        <v>0</v>
      </c>
      <c r="O17" s="4">
        <v>0</v>
      </c>
      <c r="P17" s="4">
        <v>0</v>
      </c>
      <c r="Q17" s="4">
        <f>Q32</f>
        <v>16499.28</v>
      </c>
      <c r="R17" s="4">
        <f t="shared" ref="R17:S17" si="5">R32</f>
        <v>3355.55</v>
      </c>
      <c r="S17" s="4">
        <f t="shared" si="5"/>
        <v>0</v>
      </c>
      <c r="T17" s="4">
        <f>T32</f>
        <v>6821.24</v>
      </c>
      <c r="U17" s="4">
        <f>U32</f>
        <v>12374.4</v>
      </c>
      <c r="V17" s="4">
        <f t="shared" ref="V17:Z17" si="6">V32</f>
        <v>12115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6"/>
        <v>0</v>
      </c>
    </row>
    <row r="18" spans="2:26" s="2" customFormat="1" ht="45.6" customHeight="1" x14ac:dyDescent="0.2">
      <c r="B18" s="72">
        <v>16</v>
      </c>
      <c r="C18" s="72">
        <v>0</v>
      </c>
      <c r="D18" s="74" t="s">
        <v>39</v>
      </c>
      <c r="E18" s="72"/>
      <c r="F18" s="72"/>
      <c r="G18" s="89" t="s">
        <v>50</v>
      </c>
      <c r="H18" s="18" t="s">
        <v>42</v>
      </c>
      <c r="I18" s="19">
        <v>935</v>
      </c>
      <c r="J18" s="30"/>
      <c r="K18" s="30"/>
      <c r="L18" s="30"/>
      <c r="M18" s="17"/>
      <c r="N18" s="7">
        <f>N20+N23</f>
        <v>14952.5</v>
      </c>
      <c r="O18" s="7">
        <f>O20+O23</f>
        <v>25314.94</v>
      </c>
      <c r="P18" s="7">
        <f>P20+P22+P23</f>
        <v>35985.65</v>
      </c>
      <c r="Q18" s="7">
        <f>Q20+Q22+Q23</f>
        <v>0</v>
      </c>
      <c r="R18" s="7">
        <f t="shared" ref="R18:T18" si="7">R20+R22+R23</f>
        <v>0</v>
      </c>
      <c r="S18" s="7">
        <f t="shared" si="7"/>
        <v>24902.55</v>
      </c>
      <c r="T18" s="7">
        <f t="shared" si="7"/>
        <v>0</v>
      </c>
      <c r="U18" s="56">
        <v>0</v>
      </c>
      <c r="V18" s="61">
        <v>0</v>
      </c>
      <c r="W18" s="52">
        <v>0</v>
      </c>
      <c r="X18" s="52">
        <v>0</v>
      </c>
      <c r="Y18" s="48">
        <v>0</v>
      </c>
      <c r="Z18" s="48">
        <v>0</v>
      </c>
    </row>
    <row r="19" spans="2:26" s="2" customFormat="1" ht="27" customHeight="1" x14ac:dyDescent="0.2">
      <c r="B19" s="73"/>
      <c r="C19" s="73"/>
      <c r="D19" s="76"/>
      <c r="E19" s="73"/>
      <c r="F19" s="73"/>
      <c r="G19" s="91"/>
      <c r="H19" s="20" t="s">
        <v>38</v>
      </c>
      <c r="I19" s="19">
        <v>935</v>
      </c>
      <c r="J19" s="30"/>
      <c r="K19" s="30"/>
      <c r="L19" s="30"/>
      <c r="M19" s="17"/>
      <c r="N19" s="7">
        <v>0</v>
      </c>
      <c r="O19" s="7">
        <v>0</v>
      </c>
      <c r="P19" s="7">
        <v>0</v>
      </c>
      <c r="Q19" s="7">
        <f>Q24</f>
        <v>9518.82</v>
      </c>
      <c r="R19" s="7">
        <f>R24</f>
        <v>39345.040000000001</v>
      </c>
      <c r="S19" s="7">
        <f>S24</f>
        <v>0</v>
      </c>
      <c r="T19" s="7">
        <f>T24</f>
        <v>15903.67</v>
      </c>
      <c r="U19" s="56">
        <f>U25+U26+U27</f>
        <v>28596.149999999998</v>
      </c>
      <c r="V19" s="61">
        <f t="shared" ref="V19:Z19" si="8">V25+V26+V27</f>
        <v>14138.83</v>
      </c>
      <c r="W19" s="57">
        <f t="shared" si="8"/>
        <v>24772.75</v>
      </c>
      <c r="X19" s="57">
        <f t="shared" si="8"/>
        <v>25050.52</v>
      </c>
      <c r="Y19" s="57">
        <f t="shared" si="8"/>
        <v>26750.5</v>
      </c>
      <c r="Z19" s="57">
        <f t="shared" si="8"/>
        <v>26836.3</v>
      </c>
    </row>
    <row r="20" spans="2:26" ht="48" customHeight="1" x14ac:dyDescent="0.2">
      <c r="B20" s="74">
        <v>16</v>
      </c>
      <c r="C20" s="74">
        <v>0</v>
      </c>
      <c r="D20" s="74" t="s">
        <v>39</v>
      </c>
      <c r="E20" s="72">
        <v>1</v>
      </c>
      <c r="F20" s="72"/>
      <c r="G20" s="89" t="s">
        <v>62</v>
      </c>
      <c r="H20" s="92" t="s">
        <v>42</v>
      </c>
      <c r="I20" s="63">
        <v>935</v>
      </c>
      <c r="J20" s="69" t="s">
        <v>40</v>
      </c>
      <c r="K20" s="69" t="s">
        <v>41</v>
      </c>
      <c r="L20" s="21" t="s">
        <v>45</v>
      </c>
      <c r="M20" s="63">
        <v>244</v>
      </c>
      <c r="N20" s="79">
        <v>14952.5</v>
      </c>
      <c r="O20" s="104">
        <v>182.27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56">
        <v>0</v>
      </c>
      <c r="V20" s="61">
        <v>0</v>
      </c>
      <c r="W20" s="52">
        <v>0</v>
      </c>
      <c r="X20" s="52">
        <v>0</v>
      </c>
      <c r="Y20" s="48">
        <v>0</v>
      </c>
      <c r="Z20" s="48">
        <v>0</v>
      </c>
    </row>
    <row r="21" spans="2:26" ht="26.45" hidden="1" customHeight="1" x14ac:dyDescent="0.2">
      <c r="B21" s="75"/>
      <c r="C21" s="75"/>
      <c r="D21" s="75"/>
      <c r="E21" s="99"/>
      <c r="F21" s="99"/>
      <c r="G21" s="90"/>
      <c r="H21" s="85"/>
      <c r="I21" s="64"/>
      <c r="J21" s="70"/>
      <c r="K21" s="70"/>
      <c r="L21" s="21"/>
      <c r="M21" s="65"/>
      <c r="N21" s="79"/>
      <c r="O21" s="104"/>
      <c r="P21" s="78"/>
      <c r="Q21" s="78"/>
      <c r="R21" s="78"/>
      <c r="S21" s="80"/>
      <c r="T21" s="78"/>
      <c r="U21" s="56">
        <v>0</v>
      </c>
      <c r="V21" s="61">
        <v>0</v>
      </c>
      <c r="W21" s="52">
        <v>0</v>
      </c>
      <c r="X21" s="52">
        <v>0</v>
      </c>
      <c r="Y21" s="48">
        <v>0</v>
      </c>
      <c r="Z21" s="48">
        <v>0</v>
      </c>
    </row>
    <row r="22" spans="2:26" ht="40.15" customHeight="1" x14ac:dyDescent="0.2">
      <c r="B22" s="75"/>
      <c r="C22" s="75"/>
      <c r="D22" s="75"/>
      <c r="E22" s="99"/>
      <c r="F22" s="99"/>
      <c r="G22" s="90"/>
      <c r="H22" s="85"/>
      <c r="I22" s="64"/>
      <c r="J22" s="70"/>
      <c r="K22" s="70"/>
      <c r="L22" s="21" t="s">
        <v>65</v>
      </c>
      <c r="M22" s="22">
        <v>244</v>
      </c>
      <c r="N22" s="35">
        <v>0</v>
      </c>
      <c r="O22" s="34">
        <v>0</v>
      </c>
      <c r="P22" s="35">
        <v>0</v>
      </c>
      <c r="Q22" s="35">
        <v>0</v>
      </c>
      <c r="R22" s="35">
        <v>0</v>
      </c>
      <c r="S22" s="35">
        <v>0</v>
      </c>
      <c r="T22" s="46">
        <v>0</v>
      </c>
      <c r="U22" s="56">
        <v>0</v>
      </c>
      <c r="V22" s="61">
        <v>0</v>
      </c>
      <c r="W22" s="52">
        <v>0</v>
      </c>
      <c r="X22" s="52">
        <v>0</v>
      </c>
      <c r="Y22" s="48">
        <v>0</v>
      </c>
      <c r="Z22" s="48">
        <v>0</v>
      </c>
    </row>
    <row r="23" spans="2:26" ht="42.6" customHeight="1" x14ac:dyDescent="0.2">
      <c r="B23" s="75"/>
      <c r="C23" s="75"/>
      <c r="D23" s="75"/>
      <c r="E23" s="99"/>
      <c r="F23" s="99"/>
      <c r="G23" s="90"/>
      <c r="H23" s="86"/>
      <c r="I23" s="65"/>
      <c r="J23" s="71"/>
      <c r="K23" s="71"/>
      <c r="L23" s="21" t="s">
        <v>58</v>
      </c>
      <c r="M23" s="29">
        <v>244</v>
      </c>
      <c r="N23" s="35">
        <v>0</v>
      </c>
      <c r="O23" s="34">
        <v>25132.67</v>
      </c>
      <c r="P23" s="34">
        <v>35985.65</v>
      </c>
      <c r="Q23" s="34">
        <v>0</v>
      </c>
      <c r="R23" s="34">
        <v>0</v>
      </c>
      <c r="S23" s="34">
        <v>24902.55</v>
      </c>
      <c r="T23" s="47">
        <v>0</v>
      </c>
      <c r="U23" s="56">
        <v>0</v>
      </c>
      <c r="V23" s="61">
        <v>0</v>
      </c>
      <c r="W23" s="52">
        <v>0</v>
      </c>
      <c r="X23" s="52">
        <v>0</v>
      </c>
      <c r="Y23" s="48">
        <v>0</v>
      </c>
      <c r="Z23" s="48">
        <v>0</v>
      </c>
    </row>
    <row r="24" spans="2:26" ht="74.25" customHeight="1" x14ac:dyDescent="0.2">
      <c r="B24" s="75"/>
      <c r="C24" s="75"/>
      <c r="D24" s="75"/>
      <c r="E24" s="99"/>
      <c r="F24" s="99"/>
      <c r="G24" s="90"/>
      <c r="H24" s="92" t="s">
        <v>38</v>
      </c>
      <c r="I24" s="63">
        <v>935</v>
      </c>
      <c r="J24" s="69" t="s">
        <v>40</v>
      </c>
      <c r="K24" s="69" t="s">
        <v>41</v>
      </c>
      <c r="L24" s="21" t="s">
        <v>58</v>
      </c>
      <c r="M24" s="29">
        <v>244</v>
      </c>
      <c r="N24" s="35">
        <v>0</v>
      </c>
      <c r="O24" s="34">
        <v>0</v>
      </c>
      <c r="P24" s="34">
        <v>0</v>
      </c>
      <c r="Q24" s="34">
        <v>9518.82</v>
      </c>
      <c r="R24" s="34">
        <v>39345.040000000001</v>
      </c>
      <c r="S24" s="34">
        <v>0</v>
      </c>
      <c r="T24" s="47">
        <v>15903.67</v>
      </c>
      <c r="U24" s="56">
        <v>0</v>
      </c>
      <c r="V24" s="61">
        <v>0</v>
      </c>
      <c r="W24" s="52">
        <v>0</v>
      </c>
      <c r="X24" s="52">
        <v>0</v>
      </c>
      <c r="Y24" s="48">
        <v>0</v>
      </c>
      <c r="Z24" s="48">
        <v>0</v>
      </c>
    </row>
    <row r="25" spans="2:26" ht="74.25" customHeight="1" x14ac:dyDescent="0.2">
      <c r="B25" s="75"/>
      <c r="C25" s="75"/>
      <c r="D25" s="75"/>
      <c r="E25" s="99"/>
      <c r="F25" s="99"/>
      <c r="G25" s="90"/>
      <c r="H25" s="85"/>
      <c r="I25" s="64"/>
      <c r="J25" s="70"/>
      <c r="K25" s="70"/>
      <c r="L25" s="21" t="s">
        <v>89</v>
      </c>
      <c r="M25" s="49">
        <v>244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6">
        <v>67.510000000000005</v>
      </c>
      <c r="V25" s="61">
        <v>0</v>
      </c>
      <c r="W25" s="52">
        <v>0</v>
      </c>
      <c r="X25" s="52">
        <v>0</v>
      </c>
      <c r="Y25" s="52">
        <v>0</v>
      </c>
      <c r="Z25" s="52">
        <v>0</v>
      </c>
    </row>
    <row r="26" spans="2:26" ht="74.25" customHeight="1" x14ac:dyDescent="0.2">
      <c r="B26" s="75"/>
      <c r="C26" s="75"/>
      <c r="D26" s="75"/>
      <c r="E26" s="99"/>
      <c r="F26" s="99"/>
      <c r="G26" s="90"/>
      <c r="H26" s="85"/>
      <c r="I26" s="64"/>
      <c r="J26" s="70"/>
      <c r="K26" s="70"/>
      <c r="L26" s="21" t="s">
        <v>87</v>
      </c>
      <c r="M26" s="49">
        <v>244</v>
      </c>
      <c r="N26" s="54">
        <v>0</v>
      </c>
      <c r="O26" s="56">
        <v>0</v>
      </c>
      <c r="P26" s="56">
        <v>0</v>
      </c>
      <c r="Q26" s="54">
        <v>0</v>
      </c>
      <c r="R26" s="56">
        <v>0</v>
      </c>
      <c r="S26" s="56">
        <v>0</v>
      </c>
      <c r="T26" s="54">
        <v>0</v>
      </c>
      <c r="U26" s="56">
        <v>21845.51</v>
      </c>
      <c r="V26" s="61">
        <v>14138.83</v>
      </c>
      <c r="W26" s="56">
        <v>24772.75</v>
      </c>
      <c r="X26" s="56">
        <v>25050.52</v>
      </c>
      <c r="Y26" s="56">
        <v>26750.5</v>
      </c>
      <c r="Z26" s="56">
        <v>26836.3</v>
      </c>
    </row>
    <row r="27" spans="2:26" ht="74.25" customHeight="1" x14ac:dyDescent="0.2">
      <c r="B27" s="76"/>
      <c r="C27" s="76"/>
      <c r="D27" s="76"/>
      <c r="E27" s="73"/>
      <c r="F27" s="73"/>
      <c r="G27" s="91"/>
      <c r="H27" s="86"/>
      <c r="I27" s="65"/>
      <c r="J27" s="71"/>
      <c r="K27" s="71"/>
      <c r="L27" s="21" t="s">
        <v>90</v>
      </c>
      <c r="M27" s="49">
        <v>244</v>
      </c>
      <c r="N27" s="50">
        <v>0</v>
      </c>
      <c r="O27" s="48">
        <v>0</v>
      </c>
      <c r="P27" s="48">
        <v>0</v>
      </c>
      <c r="Q27" s="50">
        <v>0</v>
      </c>
      <c r="R27" s="48">
        <v>0</v>
      </c>
      <c r="S27" s="48">
        <v>0</v>
      </c>
      <c r="T27" s="50">
        <v>0</v>
      </c>
      <c r="U27" s="56">
        <v>6683.13</v>
      </c>
      <c r="V27" s="61">
        <v>0</v>
      </c>
      <c r="W27" s="52">
        <v>0</v>
      </c>
      <c r="X27" s="53">
        <v>0</v>
      </c>
      <c r="Y27" s="53">
        <v>0</v>
      </c>
      <c r="Z27" s="53">
        <v>0</v>
      </c>
    </row>
    <row r="28" spans="2:26" ht="59.45" customHeight="1" x14ac:dyDescent="0.2">
      <c r="B28" s="74" t="s">
        <v>33</v>
      </c>
      <c r="C28" s="74" t="s">
        <v>52</v>
      </c>
      <c r="D28" s="74" t="s">
        <v>43</v>
      </c>
      <c r="E28" s="72"/>
      <c r="F28" s="72"/>
      <c r="G28" s="89" t="s">
        <v>51</v>
      </c>
      <c r="H28" s="23" t="s">
        <v>42</v>
      </c>
      <c r="I28" s="29">
        <v>935</v>
      </c>
      <c r="J28" s="29"/>
      <c r="K28" s="29"/>
      <c r="L28" s="24"/>
      <c r="M28" s="29"/>
      <c r="N28" s="33">
        <f>N33+N36+N41+N42+N43</f>
        <v>21829.9</v>
      </c>
      <c r="O28" s="33">
        <f>O33+O34+O35+O36+O41+O42+O43</f>
        <v>130200.51000000001</v>
      </c>
      <c r="P28" s="33">
        <f>P35+P37+P39+P40</f>
        <v>159919.90000000002</v>
      </c>
      <c r="Q28" s="33">
        <f>Q33+Q34+Q35+Q36+Q37+Q39+Q40+Q41+Q42+Q43</f>
        <v>0</v>
      </c>
      <c r="R28" s="33">
        <f>R33+R34+R36+R41+R42+R43</f>
        <v>0</v>
      </c>
      <c r="S28" s="33">
        <f>S34+S37+S38</f>
        <v>801.2</v>
      </c>
      <c r="T28" s="42">
        <v>0</v>
      </c>
      <c r="U28" s="56">
        <v>0</v>
      </c>
      <c r="V28" s="61">
        <v>0</v>
      </c>
      <c r="W28" s="52">
        <v>0</v>
      </c>
      <c r="X28" s="52">
        <v>0</v>
      </c>
      <c r="Y28" s="48">
        <v>0</v>
      </c>
      <c r="Z28" s="48">
        <v>0</v>
      </c>
    </row>
    <row r="29" spans="2:26" ht="34.9" customHeight="1" x14ac:dyDescent="0.2">
      <c r="B29" s="75"/>
      <c r="C29" s="75"/>
      <c r="D29" s="75"/>
      <c r="E29" s="99"/>
      <c r="F29" s="99"/>
      <c r="G29" s="90"/>
      <c r="H29" s="32" t="s">
        <v>38</v>
      </c>
      <c r="I29" s="28">
        <v>935</v>
      </c>
      <c r="J29" s="28"/>
      <c r="K29" s="28"/>
      <c r="L29" s="24"/>
      <c r="M29" s="29"/>
      <c r="N29" s="33">
        <v>0</v>
      </c>
      <c r="O29" s="33">
        <v>0</v>
      </c>
      <c r="P29" s="33">
        <v>0</v>
      </c>
      <c r="Q29" s="33">
        <f>Q46+Q48+Q50+Q51+Q52+Q59</f>
        <v>115161.62</v>
      </c>
      <c r="R29" s="33">
        <f>R48+R52+R54+R59</f>
        <v>2064.11</v>
      </c>
      <c r="S29" s="33">
        <f>S50+S52</f>
        <v>616.20000000000005</v>
      </c>
      <c r="T29" s="42">
        <f>T50+T61</f>
        <v>3354.0499999999997</v>
      </c>
      <c r="U29" s="56">
        <f>U47+U49+U53+U54</f>
        <v>115759.45999999999</v>
      </c>
      <c r="V29" s="61">
        <f>V60</f>
        <v>2790</v>
      </c>
      <c r="W29" s="52">
        <f t="shared" ref="W29:Z29" si="9">W47+W50+W53</f>
        <v>0</v>
      </c>
      <c r="X29" s="52">
        <f t="shared" si="9"/>
        <v>0</v>
      </c>
      <c r="Y29" s="48">
        <f t="shared" si="9"/>
        <v>0</v>
      </c>
      <c r="Z29" s="48">
        <f t="shared" si="9"/>
        <v>0</v>
      </c>
    </row>
    <row r="30" spans="2:26" ht="44.25" customHeight="1" x14ac:dyDescent="0.2">
      <c r="B30" s="75"/>
      <c r="C30" s="75"/>
      <c r="D30" s="75"/>
      <c r="E30" s="99"/>
      <c r="F30" s="99"/>
      <c r="G30" s="90"/>
      <c r="H30" s="18" t="s">
        <v>69</v>
      </c>
      <c r="I30" s="28">
        <v>938</v>
      </c>
      <c r="J30" s="28"/>
      <c r="K30" s="28"/>
      <c r="L30" s="24"/>
      <c r="M30" s="29"/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f>S55+S57+S58</f>
        <v>104238.05</v>
      </c>
      <c r="T30" s="42">
        <f>T55+T56</f>
        <v>84304.2</v>
      </c>
      <c r="U30" s="56">
        <v>0</v>
      </c>
      <c r="V30" s="61">
        <v>0</v>
      </c>
      <c r="W30" s="52">
        <v>0</v>
      </c>
      <c r="X30" s="52">
        <v>0</v>
      </c>
      <c r="Y30" s="48">
        <v>0</v>
      </c>
      <c r="Z30" s="48">
        <v>0</v>
      </c>
    </row>
    <row r="31" spans="2:26" ht="44.25" customHeight="1" x14ac:dyDescent="0.2">
      <c r="B31" s="75"/>
      <c r="C31" s="75"/>
      <c r="D31" s="75"/>
      <c r="E31" s="99"/>
      <c r="F31" s="99"/>
      <c r="G31" s="90"/>
      <c r="H31" s="20" t="s">
        <v>70</v>
      </c>
      <c r="I31" s="28">
        <v>933</v>
      </c>
      <c r="J31" s="28"/>
      <c r="K31" s="28"/>
      <c r="L31" s="24"/>
      <c r="M31" s="29"/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42">
        <v>0</v>
      </c>
      <c r="U31" s="56">
        <v>0</v>
      </c>
      <c r="V31" s="61">
        <v>0</v>
      </c>
      <c r="W31" s="52">
        <v>0</v>
      </c>
      <c r="X31" s="52">
        <v>0</v>
      </c>
      <c r="Y31" s="48">
        <v>0</v>
      </c>
      <c r="Z31" s="48">
        <v>0</v>
      </c>
    </row>
    <row r="32" spans="2:26" ht="48.6" customHeight="1" x14ac:dyDescent="0.2">
      <c r="B32" s="76"/>
      <c r="C32" s="76"/>
      <c r="D32" s="76"/>
      <c r="E32" s="73"/>
      <c r="F32" s="73"/>
      <c r="G32" s="91"/>
      <c r="H32" s="32" t="s">
        <v>66</v>
      </c>
      <c r="I32" s="28">
        <v>941</v>
      </c>
      <c r="J32" s="28"/>
      <c r="K32" s="28"/>
      <c r="L32" s="24"/>
      <c r="M32" s="29"/>
      <c r="N32" s="33">
        <v>0</v>
      </c>
      <c r="O32" s="33">
        <v>0</v>
      </c>
      <c r="P32" s="33">
        <v>0</v>
      </c>
      <c r="Q32" s="33">
        <f>Q44</f>
        <v>16499.28</v>
      </c>
      <c r="R32" s="33">
        <f>R44</f>
        <v>3355.55</v>
      </c>
      <c r="S32" s="33">
        <v>0</v>
      </c>
      <c r="T32" s="42">
        <f>T44</f>
        <v>6821.24</v>
      </c>
      <c r="U32" s="56">
        <f>U45</f>
        <v>12374.4</v>
      </c>
      <c r="V32" s="61">
        <v>12115</v>
      </c>
      <c r="W32" s="52">
        <v>0</v>
      </c>
      <c r="X32" s="52">
        <v>0</v>
      </c>
      <c r="Y32" s="48">
        <v>0</v>
      </c>
      <c r="Z32" s="48">
        <v>0</v>
      </c>
    </row>
    <row r="33" spans="2:26" ht="16.5" customHeight="1" x14ac:dyDescent="0.2">
      <c r="B33" s="63">
        <v>16</v>
      </c>
      <c r="C33" s="63">
        <v>0</v>
      </c>
      <c r="D33" s="69" t="s">
        <v>43</v>
      </c>
      <c r="E33" s="63">
        <v>1</v>
      </c>
      <c r="F33" s="63"/>
      <c r="G33" s="92" t="s">
        <v>63</v>
      </c>
      <c r="H33" s="92" t="s">
        <v>42</v>
      </c>
      <c r="I33" s="63">
        <v>935</v>
      </c>
      <c r="J33" s="63" t="s">
        <v>40</v>
      </c>
      <c r="K33" s="63" t="s">
        <v>41</v>
      </c>
      <c r="L33" s="41">
        <v>1600462399</v>
      </c>
      <c r="M33" s="41">
        <v>622</v>
      </c>
      <c r="N33" s="40">
        <v>800</v>
      </c>
      <c r="O33" s="40">
        <v>0</v>
      </c>
      <c r="P33" s="40">
        <v>0</v>
      </c>
      <c r="Q33" s="40">
        <v>0</v>
      </c>
      <c r="R33" s="40">
        <v>0</v>
      </c>
      <c r="S33" s="42">
        <v>0</v>
      </c>
      <c r="T33" s="47">
        <v>0</v>
      </c>
      <c r="U33" s="56">
        <v>0</v>
      </c>
      <c r="V33" s="61">
        <v>0</v>
      </c>
      <c r="W33" s="52">
        <v>0</v>
      </c>
      <c r="X33" s="52">
        <v>0</v>
      </c>
      <c r="Y33" s="34">
        <v>0</v>
      </c>
      <c r="Z33" s="34">
        <v>0</v>
      </c>
    </row>
    <row r="34" spans="2:26" ht="19.5" customHeight="1" x14ac:dyDescent="0.2">
      <c r="B34" s="64"/>
      <c r="C34" s="64"/>
      <c r="D34" s="70"/>
      <c r="E34" s="64"/>
      <c r="F34" s="64"/>
      <c r="G34" s="85"/>
      <c r="H34" s="93"/>
      <c r="I34" s="83"/>
      <c r="J34" s="97"/>
      <c r="K34" s="64"/>
      <c r="L34" s="37" t="s">
        <v>58</v>
      </c>
      <c r="M34" s="37">
        <v>622</v>
      </c>
      <c r="N34" s="34">
        <v>0</v>
      </c>
      <c r="O34" s="34">
        <v>17054.66</v>
      </c>
      <c r="P34" s="34">
        <v>0</v>
      </c>
      <c r="Q34" s="34">
        <v>0</v>
      </c>
      <c r="R34" s="34">
        <v>0</v>
      </c>
      <c r="S34" s="34">
        <v>0</v>
      </c>
      <c r="T34" s="47">
        <v>0</v>
      </c>
      <c r="U34" s="56">
        <v>0</v>
      </c>
      <c r="V34" s="61">
        <v>0</v>
      </c>
      <c r="W34" s="52">
        <v>0</v>
      </c>
      <c r="X34" s="52">
        <v>0</v>
      </c>
      <c r="Y34" s="34">
        <v>0</v>
      </c>
      <c r="Z34" s="34">
        <v>0</v>
      </c>
    </row>
    <row r="35" spans="2:26" ht="19.5" customHeight="1" x14ac:dyDescent="0.2">
      <c r="B35" s="64"/>
      <c r="C35" s="64"/>
      <c r="D35" s="70"/>
      <c r="E35" s="64"/>
      <c r="F35" s="64"/>
      <c r="G35" s="85"/>
      <c r="H35" s="93"/>
      <c r="I35" s="83"/>
      <c r="J35" s="97"/>
      <c r="K35" s="64"/>
      <c r="L35" s="21" t="s">
        <v>59</v>
      </c>
      <c r="M35" s="37">
        <v>244</v>
      </c>
      <c r="N35" s="34">
        <v>0</v>
      </c>
      <c r="O35" s="34">
        <v>113000</v>
      </c>
      <c r="P35" s="34">
        <v>112000</v>
      </c>
      <c r="Q35" s="34">
        <v>0</v>
      </c>
      <c r="R35" s="34">
        <v>0</v>
      </c>
      <c r="S35" s="34">
        <v>0</v>
      </c>
      <c r="T35" s="47">
        <v>0</v>
      </c>
      <c r="U35" s="56">
        <v>0</v>
      </c>
      <c r="V35" s="61">
        <v>0</v>
      </c>
      <c r="W35" s="52">
        <v>0</v>
      </c>
      <c r="X35" s="52">
        <v>0</v>
      </c>
      <c r="Y35" s="34">
        <v>0</v>
      </c>
      <c r="Z35" s="34">
        <v>0</v>
      </c>
    </row>
    <row r="36" spans="2:26" ht="21.6" customHeight="1" x14ac:dyDescent="0.2">
      <c r="B36" s="64"/>
      <c r="C36" s="64"/>
      <c r="D36" s="70"/>
      <c r="E36" s="64"/>
      <c r="F36" s="64"/>
      <c r="G36" s="85"/>
      <c r="H36" s="93"/>
      <c r="I36" s="83"/>
      <c r="J36" s="97"/>
      <c r="K36" s="64"/>
      <c r="L36" s="37" t="s">
        <v>48</v>
      </c>
      <c r="M36" s="37">
        <v>622</v>
      </c>
      <c r="N36" s="34">
        <v>12000</v>
      </c>
      <c r="O36" s="34">
        <v>145.85</v>
      </c>
      <c r="P36" s="34">
        <v>0</v>
      </c>
      <c r="Q36" s="34">
        <v>0</v>
      </c>
      <c r="R36" s="34">
        <v>0</v>
      </c>
      <c r="S36" s="8">
        <v>0</v>
      </c>
      <c r="T36" s="47">
        <v>0</v>
      </c>
      <c r="U36" s="56">
        <v>0</v>
      </c>
      <c r="V36" s="61">
        <v>0</v>
      </c>
      <c r="W36" s="52">
        <v>0</v>
      </c>
      <c r="X36" s="52">
        <v>0</v>
      </c>
      <c r="Y36" s="34">
        <v>0</v>
      </c>
      <c r="Z36" s="34">
        <v>0</v>
      </c>
    </row>
    <row r="37" spans="2:26" ht="19.899999999999999" customHeight="1" x14ac:dyDescent="0.2">
      <c r="B37" s="64"/>
      <c r="C37" s="64"/>
      <c r="D37" s="70"/>
      <c r="E37" s="64"/>
      <c r="F37" s="64"/>
      <c r="G37" s="85"/>
      <c r="H37" s="93"/>
      <c r="I37" s="83"/>
      <c r="J37" s="97"/>
      <c r="K37" s="64"/>
      <c r="L37" s="37">
        <v>1600462380</v>
      </c>
      <c r="M37" s="37">
        <v>244</v>
      </c>
      <c r="N37" s="34">
        <v>0</v>
      </c>
      <c r="O37" s="34">
        <v>0</v>
      </c>
      <c r="P37" s="34">
        <v>42.6</v>
      </c>
      <c r="Q37" s="34">
        <v>0</v>
      </c>
      <c r="R37" s="34">
        <v>0</v>
      </c>
      <c r="S37" s="34">
        <v>1.2</v>
      </c>
      <c r="T37" s="47">
        <v>0</v>
      </c>
      <c r="U37" s="56">
        <v>0</v>
      </c>
      <c r="V37" s="61">
        <v>0</v>
      </c>
      <c r="W37" s="52">
        <v>0</v>
      </c>
      <c r="X37" s="52">
        <v>0</v>
      </c>
      <c r="Y37" s="34">
        <v>0</v>
      </c>
      <c r="Z37" s="34">
        <v>0</v>
      </c>
    </row>
    <row r="38" spans="2:26" ht="19.899999999999999" customHeight="1" x14ac:dyDescent="0.2">
      <c r="B38" s="64"/>
      <c r="C38" s="64"/>
      <c r="D38" s="70"/>
      <c r="E38" s="64"/>
      <c r="F38" s="64"/>
      <c r="G38" s="85"/>
      <c r="H38" s="93"/>
      <c r="I38" s="83"/>
      <c r="J38" s="97"/>
      <c r="K38" s="64"/>
      <c r="L38" s="37">
        <v>1600462387</v>
      </c>
      <c r="M38" s="37">
        <v>244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800</v>
      </c>
      <c r="T38" s="47">
        <v>0</v>
      </c>
      <c r="U38" s="56">
        <v>0</v>
      </c>
      <c r="V38" s="61">
        <v>0</v>
      </c>
      <c r="W38" s="52">
        <v>0</v>
      </c>
      <c r="X38" s="52">
        <v>0</v>
      </c>
      <c r="Y38" s="34">
        <v>0</v>
      </c>
      <c r="Z38" s="34">
        <v>0</v>
      </c>
    </row>
    <row r="39" spans="2:26" ht="22.5" customHeight="1" x14ac:dyDescent="0.2">
      <c r="B39" s="64"/>
      <c r="C39" s="64"/>
      <c r="D39" s="70"/>
      <c r="E39" s="64"/>
      <c r="F39" s="64"/>
      <c r="G39" s="85"/>
      <c r="H39" s="93"/>
      <c r="I39" s="83"/>
      <c r="J39" s="97"/>
      <c r="K39" s="64"/>
      <c r="L39" s="37" t="s">
        <v>64</v>
      </c>
      <c r="M39" s="37">
        <v>244</v>
      </c>
      <c r="N39" s="34">
        <v>0</v>
      </c>
      <c r="O39" s="34">
        <v>0</v>
      </c>
      <c r="P39" s="34">
        <v>47457.3</v>
      </c>
      <c r="Q39" s="34">
        <v>0</v>
      </c>
      <c r="R39" s="34">
        <v>0</v>
      </c>
      <c r="S39" s="34">
        <v>0</v>
      </c>
      <c r="T39" s="47">
        <v>0</v>
      </c>
      <c r="U39" s="56">
        <v>0</v>
      </c>
      <c r="V39" s="61">
        <v>0</v>
      </c>
      <c r="W39" s="52">
        <v>0</v>
      </c>
      <c r="X39" s="52">
        <v>0</v>
      </c>
      <c r="Y39" s="34">
        <v>0</v>
      </c>
      <c r="Z39" s="34">
        <v>0</v>
      </c>
    </row>
    <row r="40" spans="2:26" ht="22.5" customHeight="1" x14ac:dyDescent="0.2">
      <c r="B40" s="64"/>
      <c r="C40" s="64"/>
      <c r="D40" s="70"/>
      <c r="E40" s="64"/>
      <c r="F40" s="64"/>
      <c r="G40" s="85"/>
      <c r="H40" s="93"/>
      <c r="I40" s="83"/>
      <c r="J40" s="97"/>
      <c r="K40" s="65"/>
      <c r="L40" s="37">
        <v>1600462339</v>
      </c>
      <c r="M40" s="37">
        <v>244</v>
      </c>
      <c r="N40" s="34">
        <v>0</v>
      </c>
      <c r="O40" s="34">
        <v>0</v>
      </c>
      <c r="P40" s="34">
        <v>420</v>
      </c>
      <c r="Q40" s="34">
        <v>0</v>
      </c>
      <c r="R40" s="34">
        <v>0</v>
      </c>
      <c r="S40" s="34">
        <v>0</v>
      </c>
      <c r="T40" s="47">
        <v>0</v>
      </c>
      <c r="U40" s="56">
        <v>0</v>
      </c>
      <c r="V40" s="61">
        <v>0</v>
      </c>
      <c r="W40" s="52">
        <v>0</v>
      </c>
      <c r="X40" s="52">
        <v>0</v>
      </c>
      <c r="Y40" s="34">
        <v>0</v>
      </c>
      <c r="Z40" s="34">
        <v>0</v>
      </c>
    </row>
    <row r="41" spans="2:26" ht="20.25" customHeight="1" x14ac:dyDescent="0.2">
      <c r="B41" s="64"/>
      <c r="C41" s="64"/>
      <c r="D41" s="70"/>
      <c r="E41" s="64"/>
      <c r="F41" s="64"/>
      <c r="G41" s="85"/>
      <c r="H41" s="93"/>
      <c r="I41" s="83"/>
      <c r="J41" s="97"/>
      <c r="K41" s="96" t="s">
        <v>40</v>
      </c>
      <c r="L41" s="37">
        <v>1600460180</v>
      </c>
      <c r="M41" s="37">
        <v>622</v>
      </c>
      <c r="N41" s="34">
        <v>376.4</v>
      </c>
      <c r="O41" s="34">
        <v>0</v>
      </c>
      <c r="P41" s="34">
        <v>0</v>
      </c>
      <c r="Q41" s="34">
        <v>0</v>
      </c>
      <c r="R41" s="34">
        <v>0</v>
      </c>
      <c r="S41" s="8">
        <v>0</v>
      </c>
      <c r="T41" s="47">
        <v>0</v>
      </c>
      <c r="U41" s="56">
        <v>0</v>
      </c>
      <c r="V41" s="61">
        <v>0</v>
      </c>
      <c r="W41" s="52">
        <v>0</v>
      </c>
      <c r="X41" s="52">
        <v>0</v>
      </c>
      <c r="Y41" s="34">
        <v>0</v>
      </c>
      <c r="Z41" s="34">
        <v>0</v>
      </c>
    </row>
    <row r="42" spans="2:26" ht="20.25" customHeight="1" x14ac:dyDescent="0.2">
      <c r="B42" s="64"/>
      <c r="C42" s="64"/>
      <c r="D42" s="70"/>
      <c r="E42" s="64"/>
      <c r="F42" s="64"/>
      <c r="G42" s="85"/>
      <c r="H42" s="93"/>
      <c r="I42" s="83"/>
      <c r="J42" s="97"/>
      <c r="K42" s="96"/>
      <c r="L42" s="37">
        <v>1600462800</v>
      </c>
      <c r="M42" s="37">
        <v>622</v>
      </c>
      <c r="N42" s="34">
        <v>1853.1</v>
      </c>
      <c r="O42" s="34">
        <v>0</v>
      </c>
      <c r="P42" s="34">
        <v>0</v>
      </c>
      <c r="Q42" s="34">
        <v>0</v>
      </c>
      <c r="R42" s="34">
        <v>0</v>
      </c>
      <c r="S42" s="8">
        <v>0</v>
      </c>
      <c r="T42" s="47">
        <v>0</v>
      </c>
      <c r="U42" s="56">
        <v>0</v>
      </c>
      <c r="V42" s="61">
        <v>0</v>
      </c>
      <c r="W42" s="52">
        <v>0</v>
      </c>
      <c r="X42" s="52">
        <v>0</v>
      </c>
      <c r="Y42" s="34">
        <v>0</v>
      </c>
      <c r="Z42" s="34">
        <v>0</v>
      </c>
    </row>
    <row r="43" spans="2:26" ht="23.25" customHeight="1" x14ac:dyDescent="0.2">
      <c r="B43" s="64"/>
      <c r="C43" s="64"/>
      <c r="D43" s="70"/>
      <c r="E43" s="64"/>
      <c r="F43" s="64"/>
      <c r="G43" s="85"/>
      <c r="H43" s="94"/>
      <c r="I43" s="84"/>
      <c r="J43" s="98"/>
      <c r="K43" s="96"/>
      <c r="L43" s="37" t="s">
        <v>46</v>
      </c>
      <c r="M43" s="37">
        <v>622</v>
      </c>
      <c r="N43" s="34">
        <v>6800.4</v>
      </c>
      <c r="O43" s="34">
        <v>0</v>
      </c>
      <c r="P43" s="34">
        <v>0</v>
      </c>
      <c r="Q43" s="34">
        <v>0</v>
      </c>
      <c r="R43" s="34">
        <v>0</v>
      </c>
      <c r="S43" s="8">
        <v>0</v>
      </c>
      <c r="T43" s="47">
        <v>0</v>
      </c>
      <c r="U43" s="56">
        <v>0</v>
      </c>
      <c r="V43" s="61">
        <v>0</v>
      </c>
      <c r="W43" s="52">
        <v>0</v>
      </c>
      <c r="X43" s="52">
        <v>0</v>
      </c>
      <c r="Y43" s="34">
        <v>0</v>
      </c>
      <c r="Z43" s="34">
        <v>0</v>
      </c>
    </row>
    <row r="44" spans="2:26" ht="34.15" customHeight="1" x14ac:dyDescent="0.2">
      <c r="B44" s="64"/>
      <c r="C44" s="64"/>
      <c r="D44" s="70"/>
      <c r="E44" s="64"/>
      <c r="F44" s="64"/>
      <c r="G44" s="85"/>
      <c r="H44" s="72" t="s">
        <v>66</v>
      </c>
      <c r="I44" s="95">
        <v>941</v>
      </c>
      <c r="J44" s="74" t="s">
        <v>40</v>
      </c>
      <c r="K44" s="74" t="s">
        <v>41</v>
      </c>
      <c r="L44" s="25" t="s">
        <v>58</v>
      </c>
      <c r="M44" s="25">
        <v>244</v>
      </c>
      <c r="N44" s="7">
        <v>0</v>
      </c>
      <c r="O44" s="7">
        <v>0</v>
      </c>
      <c r="P44" s="34">
        <v>0</v>
      </c>
      <c r="Q44" s="34">
        <v>16499.28</v>
      </c>
      <c r="R44" s="34">
        <v>3355.55</v>
      </c>
      <c r="S44" s="8">
        <v>0</v>
      </c>
      <c r="T44" s="47">
        <v>6821.24</v>
      </c>
      <c r="U44" s="56">
        <v>0</v>
      </c>
      <c r="V44" s="61">
        <v>0</v>
      </c>
      <c r="W44" s="52">
        <v>0</v>
      </c>
      <c r="X44" s="52">
        <v>0</v>
      </c>
      <c r="Y44" s="34">
        <v>0</v>
      </c>
      <c r="Z44" s="34">
        <v>0</v>
      </c>
    </row>
    <row r="45" spans="2:26" ht="34.15" customHeight="1" x14ac:dyDescent="0.2">
      <c r="B45" s="64"/>
      <c r="C45" s="64"/>
      <c r="D45" s="70"/>
      <c r="E45" s="64"/>
      <c r="F45" s="64"/>
      <c r="G45" s="85"/>
      <c r="H45" s="73"/>
      <c r="I45" s="88"/>
      <c r="J45" s="76"/>
      <c r="K45" s="76"/>
      <c r="L45" s="25" t="s">
        <v>87</v>
      </c>
      <c r="M45" s="25">
        <v>622</v>
      </c>
      <c r="N45" s="7">
        <v>0</v>
      </c>
      <c r="O45" s="7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6">
        <v>12374.4</v>
      </c>
      <c r="V45" s="61">
        <v>0</v>
      </c>
      <c r="W45" s="52">
        <v>0</v>
      </c>
      <c r="X45" s="52">
        <v>0</v>
      </c>
      <c r="Y45" s="52">
        <v>0</v>
      </c>
      <c r="Z45" s="52">
        <v>0</v>
      </c>
    </row>
    <row r="46" spans="2:26" ht="34.15" customHeight="1" x14ac:dyDescent="0.2">
      <c r="B46" s="64"/>
      <c r="C46" s="64"/>
      <c r="D46" s="70"/>
      <c r="E46" s="64"/>
      <c r="F46" s="64"/>
      <c r="G46" s="85"/>
      <c r="H46" s="89" t="s">
        <v>38</v>
      </c>
      <c r="I46" s="95">
        <v>935</v>
      </c>
      <c r="J46" s="74" t="s">
        <v>40</v>
      </c>
      <c r="K46" s="74" t="s">
        <v>40</v>
      </c>
      <c r="L46" s="41" t="s">
        <v>67</v>
      </c>
      <c r="M46" s="37">
        <v>244</v>
      </c>
      <c r="N46" s="34">
        <v>0</v>
      </c>
      <c r="O46" s="34">
        <v>0</v>
      </c>
      <c r="P46" s="34">
        <v>0</v>
      </c>
      <c r="Q46" s="34">
        <v>80000</v>
      </c>
      <c r="R46" s="34">
        <v>0</v>
      </c>
      <c r="S46" s="8">
        <v>0</v>
      </c>
      <c r="T46" s="47">
        <v>0</v>
      </c>
      <c r="U46" s="56">
        <v>0</v>
      </c>
      <c r="V46" s="61">
        <v>0</v>
      </c>
      <c r="W46" s="52">
        <v>0</v>
      </c>
      <c r="X46" s="52">
        <v>0</v>
      </c>
      <c r="Y46" s="34">
        <v>0</v>
      </c>
      <c r="Z46" s="34">
        <v>0</v>
      </c>
    </row>
    <row r="47" spans="2:26" ht="34.15" customHeight="1" x14ac:dyDescent="0.2">
      <c r="B47" s="64"/>
      <c r="C47" s="64"/>
      <c r="D47" s="70"/>
      <c r="E47" s="64"/>
      <c r="F47" s="64"/>
      <c r="G47" s="85"/>
      <c r="H47" s="90"/>
      <c r="I47" s="87"/>
      <c r="J47" s="75"/>
      <c r="K47" s="76"/>
      <c r="L47" s="41" t="s">
        <v>86</v>
      </c>
      <c r="M47" s="41">
        <v>244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8">
        <v>0</v>
      </c>
      <c r="T47" s="48">
        <v>0</v>
      </c>
      <c r="U47" s="56">
        <v>98643.61</v>
      </c>
      <c r="V47" s="61">
        <v>0</v>
      </c>
      <c r="W47" s="52">
        <v>0</v>
      </c>
      <c r="X47" s="52">
        <v>0</v>
      </c>
      <c r="Y47" s="48">
        <v>0</v>
      </c>
      <c r="Z47" s="48">
        <v>0</v>
      </c>
    </row>
    <row r="48" spans="2:26" ht="34.15" customHeight="1" x14ac:dyDescent="0.2">
      <c r="B48" s="64"/>
      <c r="C48" s="64"/>
      <c r="D48" s="70"/>
      <c r="E48" s="64"/>
      <c r="F48" s="64"/>
      <c r="G48" s="85"/>
      <c r="H48" s="90"/>
      <c r="I48" s="87"/>
      <c r="J48" s="75"/>
      <c r="K48" s="75" t="s">
        <v>41</v>
      </c>
      <c r="L48" s="27">
        <v>1600462389</v>
      </c>
      <c r="M48" s="37">
        <v>244</v>
      </c>
      <c r="N48" s="34">
        <v>0</v>
      </c>
      <c r="O48" s="34">
        <v>0</v>
      </c>
      <c r="P48" s="34">
        <v>0</v>
      </c>
      <c r="Q48" s="34">
        <v>18634.53</v>
      </c>
      <c r="R48" s="34">
        <v>1250.9100000000001</v>
      </c>
      <c r="S48" s="8">
        <v>0</v>
      </c>
      <c r="T48" s="47">
        <v>0</v>
      </c>
      <c r="U48" s="56">
        <v>0</v>
      </c>
      <c r="V48" s="61">
        <v>0</v>
      </c>
      <c r="W48" s="52">
        <v>0</v>
      </c>
      <c r="X48" s="52">
        <v>0</v>
      </c>
      <c r="Y48" s="34">
        <v>0</v>
      </c>
      <c r="Z48" s="34">
        <v>0</v>
      </c>
    </row>
    <row r="49" spans="2:26" ht="34.15" customHeight="1" x14ac:dyDescent="0.2">
      <c r="B49" s="64"/>
      <c r="C49" s="64"/>
      <c r="D49" s="70"/>
      <c r="E49" s="64"/>
      <c r="F49" s="64"/>
      <c r="G49" s="85"/>
      <c r="H49" s="90"/>
      <c r="I49" s="87"/>
      <c r="J49" s="75"/>
      <c r="K49" s="75"/>
      <c r="L49" s="27">
        <v>1600462380</v>
      </c>
      <c r="M49" s="41">
        <v>414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6">
        <v>0</v>
      </c>
      <c r="V49" s="61">
        <v>0</v>
      </c>
      <c r="W49" s="52">
        <v>0</v>
      </c>
      <c r="X49" s="52">
        <v>0</v>
      </c>
      <c r="Y49" s="52">
        <v>0</v>
      </c>
      <c r="Z49" s="52">
        <v>0</v>
      </c>
    </row>
    <row r="50" spans="2:26" ht="34.15" customHeight="1" x14ac:dyDescent="0.2">
      <c r="B50" s="64"/>
      <c r="C50" s="64"/>
      <c r="D50" s="70"/>
      <c r="E50" s="64"/>
      <c r="F50" s="64"/>
      <c r="G50" s="85"/>
      <c r="H50" s="90"/>
      <c r="I50" s="87"/>
      <c r="J50" s="75"/>
      <c r="K50" s="75"/>
      <c r="L50" s="37">
        <v>1600462380</v>
      </c>
      <c r="M50" s="37">
        <v>244</v>
      </c>
      <c r="N50" s="34">
        <v>0</v>
      </c>
      <c r="O50" s="34">
        <v>0</v>
      </c>
      <c r="P50" s="34">
        <v>0</v>
      </c>
      <c r="Q50" s="34">
        <v>5100</v>
      </c>
      <c r="R50" s="34">
        <v>0</v>
      </c>
      <c r="S50" s="8">
        <v>16.2</v>
      </c>
      <c r="T50" s="47">
        <v>1.2</v>
      </c>
      <c r="U50" s="56">
        <v>0</v>
      </c>
      <c r="V50" s="61">
        <v>0</v>
      </c>
      <c r="W50" s="52">
        <v>0</v>
      </c>
      <c r="X50" s="52">
        <v>0</v>
      </c>
      <c r="Y50" s="34">
        <v>0</v>
      </c>
      <c r="Z50" s="34">
        <v>0</v>
      </c>
    </row>
    <row r="51" spans="2:26" ht="34.15" customHeight="1" x14ac:dyDescent="0.2">
      <c r="B51" s="64"/>
      <c r="C51" s="64"/>
      <c r="D51" s="70"/>
      <c r="E51" s="64"/>
      <c r="F51" s="64"/>
      <c r="G51" s="85"/>
      <c r="H51" s="90"/>
      <c r="I51" s="87"/>
      <c r="J51" s="75"/>
      <c r="K51" s="75"/>
      <c r="L51" s="37" t="s">
        <v>58</v>
      </c>
      <c r="M51" s="37">
        <v>244</v>
      </c>
      <c r="N51" s="34">
        <v>0</v>
      </c>
      <c r="O51" s="34">
        <v>0</v>
      </c>
      <c r="P51" s="34">
        <v>0</v>
      </c>
      <c r="Q51" s="34">
        <v>10609.09</v>
      </c>
      <c r="R51" s="34">
        <v>0</v>
      </c>
      <c r="S51" s="34">
        <v>0</v>
      </c>
      <c r="T51" s="47">
        <v>0</v>
      </c>
      <c r="U51" s="56">
        <v>0</v>
      </c>
      <c r="V51" s="61">
        <v>0</v>
      </c>
      <c r="W51" s="52">
        <v>0</v>
      </c>
      <c r="X51" s="52">
        <v>0</v>
      </c>
      <c r="Y51" s="34">
        <v>0</v>
      </c>
      <c r="Z51" s="34">
        <v>0</v>
      </c>
    </row>
    <row r="52" spans="2:26" ht="34.15" customHeight="1" x14ac:dyDescent="0.2">
      <c r="B52" s="64"/>
      <c r="C52" s="64"/>
      <c r="D52" s="70"/>
      <c r="E52" s="64"/>
      <c r="F52" s="64"/>
      <c r="G52" s="85"/>
      <c r="H52" s="90"/>
      <c r="I52" s="87"/>
      <c r="J52" s="75"/>
      <c r="K52" s="75"/>
      <c r="L52" s="37">
        <v>1600462387</v>
      </c>
      <c r="M52" s="37">
        <v>244</v>
      </c>
      <c r="N52" s="34">
        <v>0</v>
      </c>
      <c r="O52" s="34">
        <v>0</v>
      </c>
      <c r="P52" s="34">
        <v>0</v>
      </c>
      <c r="Q52" s="34">
        <v>800</v>
      </c>
      <c r="R52" s="34">
        <v>800</v>
      </c>
      <c r="S52" s="8">
        <v>600</v>
      </c>
      <c r="T52" s="47">
        <v>0</v>
      </c>
      <c r="U52" s="56">
        <v>0</v>
      </c>
      <c r="V52" s="61">
        <v>0</v>
      </c>
      <c r="W52" s="52">
        <v>0</v>
      </c>
      <c r="X52" s="52">
        <v>0</v>
      </c>
      <c r="Y52" s="34">
        <v>0</v>
      </c>
      <c r="Z52" s="34">
        <v>0</v>
      </c>
    </row>
    <row r="53" spans="2:26" ht="34.15" customHeight="1" x14ac:dyDescent="0.2">
      <c r="B53" s="64"/>
      <c r="C53" s="64"/>
      <c r="D53" s="70"/>
      <c r="E53" s="64"/>
      <c r="F53" s="64"/>
      <c r="G53" s="85"/>
      <c r="H53" s="90"/>
      <c r="I53" s="87"/>
      <c r="J53" s="75"/>
      <c r="K53" s="75"/>
      <c r="L53" s="41" t="s">
        <v>88</v>
      </c>
      <c r="M53" s="41">
        <v>244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56">
        <v>17107.849999999999</v>
      </c>
      <c r="V53" s="61">
        <v>0</v>
      </c>
      <c r="W53" s="52">
        <v>0</v>
      </c>
      <c r="X53" s="52">
        <v>0</v>
      </c>
      <c r="Y53" s="48">
        <v>0</v>
      </c>
      <c r="Z53" s="48">
        <v>0</v>
      </c>
    </row>
    <row r="54" spans="2:26" ht="34.15" customHeight="1" x14ac:dyDescent="0.2">
      <c r="B54" s="64"/>
      <c r="C54" s="64"/>
      <c r="D54" s="70"/>
      <c r="E54" s="64"/>
      <c r="F54" s="64"/>
      <c r="G54" s="85"/>
      <c r="H54" s="91"/>
      <c r="I54" s="88"/>
      <c r="J54" s="76"/>
      <c r="K54" s="76"/>
      <c r="L54" s="37">
        <v>1600560170</v>
      </c>
      <c r="M54" s="37">
        <v>244</v>
      </c>
      <c r="N54" s="34">
        <v>0</v>
      </c>
      <c r="O54" s="34">
        <v>0</v>
      </c>
      <c r="P54" s="34">
        <v>0</v>
      </c>
      <c r="Q54" s="34">
        <v>0</v>
      </c>
      <c r="R54" s="34">
        <v>7.8</v>
      </c>
      <c r="S54" s="8">
        <v>0</v>
      </c>
      <c r="T54" s="47">
        <v>0</v>
      </c>
      <c r="U54" s="56">
        <v>8</v>
      </c>
      <c r="V54" s="61">
        <v>0</v>
      </c>
      <c r="W54" s="52">
        <v>0</v>
      </c>
      <c r="X54" s="52">
        <v>0</v>
      </c>
      <c r="Y54" s="34">
        <v>0</v>
      </c>
      <c r="Z54" s="34">
        <v>0</v>
      </c>
    </row>
    <row r="55" spans="2:26" ht="34.15" customHeight="1" x14ac:dyDescent="0.2">
      <c r="B55" s="64"/>
      <c r="C55" s="64"/>
      <c r="D55" s="70"/>
      <c r="E55" s="64"/>
      <c r="F55" s="64"/>
      <c r="G55" s="85"/>
      <c r="H55" s="85" t="s">
        <v>69</v>
      </c>
      <c r="I55" s="87">
        <v>938</v>
      </c>
      <c r="J55" s="75" t="s">
        <v>40</v>
      </c>
      <c r="K55" s="74" t="s">
        <v>41</v>
      </c>
      <c r="L55" s="37">
        <v>1600462380</v>
      </c>
      <c r="M55" s="37">
        <v>622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8">
        <v>2465.8000000000002</v>
      </c>
      <c r="T55" s="47">
        <v>4304.2</v>
      </c>
      <c r="U55" s="56">
        <v>0</v>
      </c>
      <c r="V55" s="61">
        <v>0</v>
      </c>
      <c r="W55" s="52">
        <v>0</v>
      </c>
      <c r="X55" s="52">
        <v>0</v>
      </c>
      <c r="Y55" s="34">
        <v>0</v>
      </c>
      <c r="Z55" s="34">
        <v>0</v>
      </c>
    </row>
    <row r="56" spans="2:26" ht="34.15" customHeight="1" x14ac:dyDescent="0.2">
      <c r="B56" s="64"/>
      <c r="C56" s="64"/>
      <c r="D56" s="70"/>
      <c r="E56" s="64"/>
      <c r="F56" s="64"/>
      <c r="G56" s="85"/>
      <c r="H56" s="85"/>
      <c r="I56" s="87"/>
      <c r="J56" s="75"/>
      <c r="K56" s="75"/>
      <c r="L56" s="41">
        <v>1600400310</v>
      </c>
      <c r="M56" s="41">
        <v>622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8">
        <v>0</v>
      </c>
      <c r="T56" s="47">
        <v>80000</v>
      </c>
      <c r="U56" s="56">
        <v>0</v>
      </c>
      <c r="V56" s="61">
        <v>0</v>
      </c>
      <c r="W56" s="52">
        <v>0</v>
      </c>
      <c r="X56" s="52">
        <v>0</v>
      </c>
      <c r="Y56" s="47">
        <v>0</v>
      </c>
      <c r="Z56" s="47">
        <v>0</v>
      </c>
    </row>
    <row r="57" spans="2:26" ht="34.15" customHeight="1" x14ac:dyDescent="0.2">
      <c r="B57" s="64"/>
      <c r="C57" s="64"/>
      <c r="D57" s="70"/>
      <c r="E57" s="64"/>
      <c r="F57" s="64"/>
      <c r="G57" s="85"/>
      <c r="H57" s="85"/>
      <c r="I57" s="87"/>
      <c r="J57" s="75"/>
      <c r="K57" s="76"/>
      <c r="L57" s="37" t="s">
        <v>58</v>
      </c>
      <c r="M57" s="37">
        <v>622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8">
        <v>1772.25</v>
      </c>
      <c r="T57" s="47">
        <v>0</v>
      </c>
      <c r="U57" s="56">
        <v>0</v>
      </c>
      <c r="V57" s="61">
        <v>0</v>
      </c>
      <c r="W57" s="52">
        <v>0</v>
      </c>
      <c r="X57" s="52">
        <v>0</v>
      </c>
      <c r="Y57" s="34">
        <v>0</v>
      </c>
      <c r="Z57" s="34">
        <v>0</v>
      </c>
    </row>
    <row r="58" spans="2:26" ht="34.15" customHeight="1" x14ac:dyDescent="0.2">
      <c r="B58" s="64"/>
      <c r="C58" s="65"/>
      <c r="D58" s="71"/>
      <c r="E58" s="65"/>
      <c r="F58" s="65"/>
      <c r="G58" s="86"/>
      <c r="H58" s="86"/>
      <c r="I58" s="88"/>
      <c r="J58" s="76"/>
      <c r="K58" s="31" t="s">
        <v>40</v>
      </c>
      <c r="L58" s="37" t="s">
        <v>67</v>
      </c>
      <c r="M58" s="37">
        <v>622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8">
        <v>100000</v>
      </c>
      <c r="T58" s="47">
        <v>0</v>
      </c>
      <c r="U58" s="56">
        <v>0</v>
      </c>
      <c r="V58" s="61">
        <v>0</v>
      </c>
      <c r="W58" s="52">
        <v>0</v>
      </c>
      <c r="X58" s="52">
        <v>0</v>
      </c>
      <c r="Y58" s="34">
        <v>0</v>
      </c>
      <c r="Z58" s="34">
        <v>0</v>
      </c>
    </row>
    <row r="59" spans="2:26" ht="34.15" customHeight="1" x14ac:dyDescent="0.2">
      <c r="B59" s="63">
        <v>16</v>
      </c>
      <c r="C59" s="63">
        <v>0</v>
      </c>
      <c r="D59" s="69" t="s">
        <v>43</v>
      </c>
      <c r="E59" s="63">
        <v>3</v>
      </c>
      <c r="F59" s="63"/>
      <c r="G59" s="92" t="s">
        <v>68</v>
      </c>
      <c r="H59" s="89" t="s">
        <v>38</v>
      </c>
      <c r="I59" s="95">
        <v>935</v>
      </c>
      <c r="J59" s="74" t="s">
        <v>40</v>
      </c>
      <c r="K59" s="74" t="s">
        <v>41</v>
      </c>
      <c r="L59" s="27">
        <v>1600462380</v>
      </c>
      <c r="M59" s="27">
        <v>244</v>
      </c>
      <c r="N59" s="34">
        <v>0</v>
      </c>
      <c r="O59" s="34">
        <v>0</v>
      </c>
      <c r="P59" s="34">
        <v>0</v>
      </c>
      <c r="Q59" s="34">
        <v>18</v>
      </c>
      <c r="R59" s="34">
        <v>5.4</v>
      </c>
      <c r="S59" s="8">
        <v>0</v>
      </c>
      <c r="T59" s="47">
        <v>0</v>
      </c>
      <c r="U59" s="56">
        <v>9301.25</v>
      </c>
      <c r="V59" s="61">
        <v>0</v>
      </c>
      <c r="W59" s="52">
        <v>0</v>
      </c>
      <c r="X59" s="52">
        <v>0</v>
      </c>
      <c r="Y59" s="34">
        <v>0</v>
      </c>
      <c r="Z59" s="34">
        <v>0</v>
      </c>
    </row>
    <row r="60" spans="2:26" ht="34.15" customHeight="1" x14ac:dyDescent="0.2">
      <c r="B60" s="64"/>
      <c r="C60" s="64"/>
      <c r="D60" s="70"/>
      <c r="E60" s="64"/>
      <c r="F60" s="64"/>
      <c r="G60" s="85"/>
      <c r="H60" s="90"/>
      <c r="I60" s="87"/>
      <c r="J60" s="75"/>
      <c r="K60" s="75"/>
      <c r="L60" s="27">
        <v>1600400310</v>
      </c>
      <c r="M60" s="27">
        <v>244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6">
        <v>13600</v>
      </c>
      <c r="V60" s="61">
        <v>2790</v>
      </c>
      <c r="W60" s="52">
        <v>0</v>
      </c>
      <c r="X60" s="52">
        <v>0</v>
      </c>
      <c r="Y60" s="52">
        <v>0</v>
      </c>
      <c r="Z60" s="52">
        <v>0</v>
      </c>
    </row>
    <row r="61" spans="2:26" ht="34.15" customHeight="1" x14ac:dyDescent="0.2">
      <c r="B61" s="64"/>
      <c r="C61" s="64"/>
      <c r="D61" s="70"/>
      <c r="E61" s="64"/>
      <c r="F61" s="64"/>
      <c r="G61" s="85"/>
      <c r="H61" s="91"/>
      <c r="I61" s="88"/>
      <c r="J61" s="76"/>
      <c r="K61" s="76"/>
      <c r="L61" s="41">
        <v>1600460170</v>
      </c>
      <c r="M61" s="27">
        <v>244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7">
        <v>3352.85</v>
      </c>
      <c r="U61" s="56">
        <v>0</v>
      </c>
      <c r="V61" s="61">
        <v>0</v>
      </c>
      <c r="W61" s="52">
        <v>0</v>
      </c>
      <c r="X61" s="52">
        <v>0</v>
      </c>
      <c r="Y61" s="44">
        <v>0</v>
      </c>
      <c r="Z61" s="44">
        <v>0</v>
      </c>
    </row>
    <row r="62" spans="2:26" ht="23.25" customHeight="1" x14ac:dyDescent="0.2">
      <c r="B62" s="63">
        <v>16</v>
      </c>
      <c r="C62" s="63">
        <v>0</v>
      </c>
      <c r="D62" s="69" t="s">
        <v>40</v>
      </c>
      <c r="E62" s="63"/>
      <c r="F62" s="63"/>
      <c r="G62" s="92" t="s">
        <v>53</v>
      </c>
      <c r="H62" s="89" t="s">
        <v>42</v>
      </c>
      <c r="I62" s="63">
        <v>935</v>
      </c>
      <c r="J62" s="69" t="s">
        <v>40</v>
      </c>
      <c r="K62" s="69" t="s">
        <v>41</v>
      </c>
      <c r="L62" s="37" t="s">
        <v>47</v>
      </c>
      <c r="M62" s="37">
        <v>244</v>
      </c>
      <c r="N62" s="34">
        <v>3589.6</v>
      </c>
      <c r="O62" s="34">
        <v>0</v>
      </c>
      <c r="P62" s="34">
        <v>0</v>
      </c>
      <c r="Q62" s="34">
        <v>0</v>
      </c>
      <c r="R62" s="34">
        <v>0</v>
      </c>
      <c r="S62" s="8">
        <v>0</v>
      </c>
      <c r="T62" s="47">
        <v>0</v>
      </c>
      <c r="U62" s="56">
        <v>0</v>
      </c>
      <c r="V62" s="61">
        <v>0</v>
      </c>
      <c r="W62" s="52">
        <v>0</v>
      </c>
      <c r="X62" s="52">
        <v>0</v>
      </c>
      <c r="Y62" s="34">
        <v>0</v>
      </c>
      <c r="Z62" s="34">
        <v>0</v>
      </c>
    </row>
    <row r="63" spans="2:26" ht="24.75" customHeight="1" x14ac:dyDescent="0.2">
      <c r="B63" s="64"/>
      <c r="C63" s="64"/>
      <c r="D63" s="70"/>
      <c r="E63" s="64"/>
      <c r="F63" s="64"/>
      <c r="G63" s="85"/>
      <c r="H63" s="91"/>
      <c r="I63" s="65"/>
      <c r="J63" s="71"/>
      <c r="K63" s="71"/>
      <c r="L63" s="37">
        <v>1600560180</v>
      </c>
      <c r="M63" s="37">
        <v>244</v>
      </c>
      <c r="N63" s="34">
        <v>0</v>
      </c>
      <c r="O63" s="34">
        <v>4067.2</v>
      </c>
      <c r="P63" s="34">
        <v>3554.84</v>
      </c>
      <c r="Q63" s="34">
        <v>0</v>
      </c>
      <c r="R63" s="34">
        <v>0</v>
      </c>
      <c r="S63" s="8">
        <v>0</v>
      </c>
      <c r="T63" s="47">
        <v>0</v>
      </c>
      <c r="U63" s="56">
        <v>0</v>
      </c>
      <c r="V63" s="61">
        <v>0</v>
      </c>
      <c r="W63" s="52">
        <v>0</v>
      </c>
      <c r="X63" s="52">
        <v>0</v>
      </c>
      <c r="Y63" s="34">
        <v>0</v>
      </c>
      <c r="Z63" s="34">
        <v>0</v>
      </c>
    </row>
    <row r="64" spans="2:26" ht="32.25" customHeight="1" x14ac:dyDescent="0.2">
      <c r="B64" s="97"/>
      <c r="C64" s="97"/>
      <c r="D64" s="97"/>
      <c r="E64" s="97"/>
      <c r="F64" s="97"/>
      <c r="G64" s="93"/>
      <c r="H64" s="26" t="s">
        <v>70</v>
      </c>
      <c r="I64" s="22">
        <v>933</v>
      </c>
      <c r="J64" s="21" t="s">
        <v>39</v>
      </c>
      <c r="K64" s="21" t="s">
        <v>44</v>
      </c>
      <c r="L64" s="37">
        <v>160050069</v>
      </c>
      <c r="M64" s="37">
        <v>244</v>
      </c>
      <c r="N64" s="34">
        <v>99.2</v>
      </c>
      <c r="O64" s="34">
        <v>0</v>
      </c>
      <c r="P64" s="34">
        <v>0</v>
      </c>
      <c r="Q64" s="34">
        <v>0</v>
      </c>
      <c r="R64" s="34">
        <v>0</v>
      </c>
      <c r="S64" s="8">
        <v>0</v>
      </c>
      <c r="T64" s="47">
        <v>0</v>
      </c>
      <c r="U64" s="56">
        <v>0</v>
      </c>
      <c r="V64" s="61">
        <v>0</v>
      </c>
      <c r="W64" s="52">
        <v>0</v>
      </c>
      <c r="X64" s="52">
        <v>0</v>
      </c>
      <c r="Y64" s="34">
        <v>0</v>
      </c>
      <c r="Z64" s="34">
        <v>0</v>
      </c>
    </row>
    <row r="65" spans="2:26" ht="24" customHeight="1" x14ac:dyDescent="0.2">
      <c r="B65" s="97"/>
      <c r="C65" s="97"/>
      <c r="D65" s="97"/>
      <c r="E65" s="97"/>
      <c r="F65" s="97"/>
      <c r="G65" s="93"/>
      <c r="H65" s="92" t="s">
        <v>38</v>
      </c>
      <c r="I65" s="63">
        <v>935</v>
      </c>
      <c r="J65" s="69" t="s">
        <v>39</v>
      </c>
      <c r="K65" s="69" t="s">
        <v>44</v>
      </c>
      <c r="L65" s="37">
        <v>1600560060</v>
      </c>
      <c r="M65" s="37">
        <v>244</v>
      </c>
      <c r="N65" s="34">
        <v>103.2</v>
      </c>
      <c r="O65" s="34">
        <v>0</v>
      </c>
      <c r="P65" s="34">
        <v>0</v>
      </c>
      <c r="Q65" s="34">
        <v>0</v>
      </c>
      <c r="R65" s="34">
        <v>0</v>
      </c>
      <c r="S65" s="8">
        <v>0</v>
      </c>
      <c r="T65" s="47">
        <v>0</v>
      </c>
      <c r="U65" s="56">
        <v>0</v>
      </c>
      <c r="V65" s="61">
        <v>0</v>
      </c>
      <c r="W65" s="52">
        <v>0</v>
      </c>
      <c r="X65" s="52">
        <v>0</v>
      </c>
      <c r="Y65" s="34">
        <v>0</v>
      </c>
      <c r="Z65" s="34">
        <v>0</v>
      </c>
    </row>
    <row r="66" spans="2:26" ht="24" customHeight="1" x14ac:dyDescent="0.2">
      <c r="B66" s="97"/>
      <c r="C66" s="97"/>
      <c r="D66" s="97"/>
      <c r="E66" s="97"/>
      <c r="F66" s="97"/>
      <c r="G66" s="93"/>
      <c r="H66" s="85"/>
      <c r="I66" s="64"/>
      <c r="J66" s="71"/>
      <c r="K66" s="71"/>
      <c r="L66" s="37">
        <v>1600560069</v>
      </c>
      <c r="M66" s="9">
        <v>244</v>
      </c>
      <c r="N66" s="34">
        <v>606.79999999999995</v>
      </c>
      <c r="O66" s="34">
        <v>0</v>
      </c>
      <c r="P66" s="34">
        <v>0</v>
      </c>
      <c r="Q66" s="34">
        <v>0</v>
      </c>
      <c r="R66" s="34">
        <v>0</v>
      </c>
      <c r="S66" s="33">
        <v>0</v>
      </c>
      <c r="T66" s="47">
        <v>0</v>
      </c>
      <c r="U66" s="56">
        <v>0</v>
      </c>
      <c r="V66" s="61">
        <v>0</v>
      </c>
      <c r="W66" s="52">
        <v>0</v>
      </c>
      <c r="X66" s="52">
        <v>0</v>
      </c>
      <c r="Y66" s="34">
        <v>0</v>
      </c>
      <c r="Z66" s="34">
        <v>0</v>
      </c>
    </row>
    <row r="67" spans="2:26" ht="24" customHeight="1" x14ac:dyDescent="0.2">
      <c r="B67" s="97"/>
      <c r="C67" s="97"/>
      <c r="D67" s="97"/>
      <c r="E67" s="97"/>
      <c r="F67" s="97"/>
      <c r="G67" s="93"/>
      <c r="H67" s="85"/>
      <c r="I67" s="64"/>
      <c r="J67" s="75" t="s">
        <v>40</v>
      </c>
      <c r="K67" s="75" t="s">
        <v>41</v>
      </c>
      <c r="L67" s="9">
        <v>1600560180</v>
      </c>
      <c r="M67" s="9">
        <v>244</v>
      </c>
      <c r="N67" s="10">
        <v>0</v>
      </c>
      <c r="O67" s="10">
        <v>0</v>
      </c>
      <c r="P67" s="10">
        <v>0</v>
      </c>
      <c r="Q67" s="10">
        <v>1246.67</v>
      </c>
      <c r="R67" s="10">
        <v>5055.21</v>
      </c>
      <c r="S67" s="10">
        <v>0</v>
      </c>
      <c r="T67" s="10">
        <v>0</v>
      </c>
      <c r="U67" s="56">
        <v>0</v>
      </c>
      <c r="V67" s="61">
        <v>0</v>
      </c>
      <c r="W67" s="52">
        <v>0</v>
      </c>
      <c r="X67" s="52">
        <v>0</v>
      </c>
      <c r="Y67" s="34">
        <v>0</v>
      </c>
      <c r="Z67" s="34">
        <v>0</v>
      </c>
    </row>
    <row r="68" spans="2:26" ht="33" customHeight="1" x14ac:dyDescent="0.2">
      <c r="B68" s="98"/>
      <c r="C68" s="98"/>
      <c r="D68" s="98"/>
      <c r="E68" s="98"/>
      <c r="F68" s="98"/>
      <c r="G68" s="94"/>
      <c r="H68" s="94"/>
      <c r="I68" s="98"/>
      <c r="J68" s="76"/>
      <c r="K68" s="76"/>
      <c r="L68" s="9">
        <v>1600563300</v>
      </c>
      <c r="M68" s="9">
        <v>244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10">
        <v>5169.18</v>
      </c>
      <c r="T68" s="10">
        <v>7870.6</v>
      </c>
      <c r="U68" s="56">
        <v>3414.14</v>
      </c>
      <c r="V68" s="61">
        <v>2000</v>
      </c>
      <c r="W68" s="52">
        <v>0</v>
      </c>
      <c r="X68" s="52">
        <v>0</v>
      </c>
      <c r="Y68" s="34">
        <v>0</v>
      </c>
      <c r="Z68" s="34">
        <v>0</v>
      </c>
    </row>
    <row r="69" spans="2:26" ht="33.75" customHeight="1" x14ac:dyDescent="0.2">
      <c r="B69" s="49">
        <v>16</v>
      </c>
      <c r="C69" s="49">
        <v>0</v>
      </c>
      <c r="D69" s="59" t="s">
        <v>92</v>
      </c>
      <c r="E69" s="49"/>
      <c r="F69" s="49"/>
      <c r="G69" s="23" t="s">
        <v>93</v>
      </c>
      <c r="H69" s="23" t="s">
        <v>38</v>
      </c>
      <c r="I69" s="49">
        <v>935</v>
      </c>
      <c r="J69" s="59" t="s">
        <v>40</v>
      </c>
      <c r="K69" s="59" t="s">
        <v>40</v>
      </c>
      <c r="L69" s="9">
        <v>1600805910</v>
      </c>
      <c r="M69" s="9">
        <v>244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61">
        <v>11.112</v>
      </c>
      <c r="W69" s="58">
        <v>0</v>
      </c>
      <c r="X69" s="58">
        <v>0</v>
      </c>
      <c r="Y69" s="58">
        <v>0</v>
      </c>
      <c r="Z69" s="58">
        <v>0</v>
      </c>
    </row>
    <row r="70" spans="2:26" x14ac:dyDescent="0.2">
      <c r="Z70" s="60" t="s">
        <v>95</v>
      </c>
    </row>
  </sheetData>
  <mergeCells count="102">
    <mergeCell ref="C28:C32"/>
    <mergeCell ref="D28:D32"/>
    <mergeCell ref="E28:E32"/>
    <mergeCell ref="F28:F32"/>
    <mergeCell ref="P1:Z1"/>
    <mergeCell ref="H20:H23"/>
    <mergeCell ref="G28:G32"/>
    <mergeCell ref="G33:G58"/>
    <mergeCell ref="K4:Z4"/>
    <mergeCell ref="J24:J27"/>
    <mergeCell ref="K24:K27"/>
    <mergeCell ref="B6:Z6"/>
    <mergeCell ref="O20:O21"/>
    <mergeCell ref="P20:P21"/>
    <mergeCell ref="B7:Z7"/>
    <mergeCell ref="E12:E17"/>
    <mergeCell ref="E18:E19"/>
    <mergeCell ref="G12:G17"/>
    <mergeCell ref="F12:F17"/>
    <mergeCell ref="B20:B27"/>
    <mergeCell ref="C20:C27"/>
    <mergeCell ref="D20:D27"/>
    <mergeCell ref="E20:E27"/>
    <mergeCell ref="N9:Z9"/>
    <mergeCell ref="I9:M9"/>
    <mergeCell ref="T20:T21"/>
    <mergeCell ref="G18:G19"/>
    <mergeCell ref="G9:G10"/>
    <mergeCell ref="F20:F27"/>
    <mergeCell ref="G20:G27"/>
    <mergeCell ref="H24:H27"/>
    <mergeCell ref="B62:B68"/>
    <mergeCell ref="C62:C68"/>
    <mergeCell ref="D62:D68"/>
    <mergeCell ref="E62:E68"/>
    <mergeCell ref="F62:F68"/>
    <mergeCell ref="K65:K66"/>
    <mergeCell ref="J46:J54"/>
    <mergeCell ref="J62:J63"/>
    <mergeCell ref="B33:B58"/>
    <mergeCell ref="K62:K63"/>
    <mergeCell ref="H65:H68"/>
    <mergeCell ref="I65:I68"/>
    <mergeCell ref="B59:B61"/>
    <mergeCell ref="C59:C61"/>
    <mergeCell ref="D59:D61"/>
    <mergeCell ref="E59:E61"/>
    <mergeCell ref="K33:K40"/>
    <mergeCell ref="K41:K43"/>
    <mergeCell ref="K48:K54"/>
    <mergeCell ref="J44:J45"/>
    <mergeCell ref="K44:K45"/>
    <mergeCell ref="K59:K61"/>
    <mergeCell ref="I44:I45"/>
    <mergeCell ref="J33:J43"/>
    <mergeCell ref="H33:H43"/>
    <mergeCell ref="K46:K47"/>
    <mergeCell ref="G62:G68"/>
    <mergeCell ref="J67:J68"/>
    <mergeCell ref="K67:K68"/>
    <mergeCell ref="I46:I54"/>
    <mergeCell ref="H62:H63"/>
    <mergeCell ref="I62:I63"/>
    <mergeCell ref="J65:J66"/>
    <mergeCell ref="H59:H61"/>
    <mergeCell ref="I59:I61"/>
    <mergeCell ref="J59:J61"/>
    <mergeCell ref="K55:K57"/>
    <mergeCell ref="H55:H58"/>
    <mergeCell ref="I55:I58"/>
    <mergeCell ref="H46:H54"/>
    <mergeCell ref="G59:G61"/>
    <mergeCell ref="F18:F19"/>
    <mergeCell ref="D18:D19"/>
    <mergeCell ref="F33:F58"/>
    <mergeCell ref="E33:E58"/>
    <mergeCell ref="F59:F61"/>
    <mergeCell ref="I24:I27"/>
    <mergeCell ref="C33:C58"/>
    <mergeCell ref="C12:C17"/>
    <mergeCell ref="D33:D58"/>
    <mergeCell ref="C18:C19"/>
    <mergeCell ref="B28:B32"/>
    <mergeCell ref="L2:Z2"/>
    <mergeCell ref="K3:Z3"/>
    <mergeCell ref="R20:R21"/>
    <mergeCell ref="N20:N21"/>
    <mergeCell ref="Q20:Q21"/>
    <mergeCell ref="M20:M21"/>
    <mergeCell ref="K20:K23"/>
    <mergeCell ref="S20:S21"/>
    <mergeCell ref="B5:Z5"/>
    <mergeCell ref="H9:H10"/>
    <mergeCell ref="B18:B19"/>
    <mergeCell ref="D12:D17"/>
    <mergeCell ref="B9:F9"/>
    <mergeCell ref="B12:B17"/>
    <mergeCell ref="I20:I23"/>
    <mergeCell ref="J20:J23"/>
    <mergeCell ref="H44:H45"/>
    <mergeCell ref="J55:J58"/>
    <mergeCell ref="I33:I43"/>
  </mergeCells>
  <phoneticPr fontId="9" type="noConversion"/>
  <pageMargins left="0.51181102362204722" right="0.11811023622047245" top="0.35433070866141736" bottom="0.35433070866141736" header="0.51181102362204722" footer="0.51181102362204722"/>
  <pageSetup paperSize="9" scale="51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Экспорт</dc:title>
  <dc:subject>Экспорт</dc:subject>
  <dc:creator>Expert</dc:creator>
  <cp:lastModifiedBy>User</cp:lastModifiedBy>
  <cp:revision>0</cp:revision>
  <cp:lastPrinted>2026-05-08T10:38:10Z</cp:lastPrinted>
  <dcterms:created xsi:type="dcterms:W3CDTF">2015-02-16T14:03:58Z</dcterms:created>
  <dcterms:modified xsi:type="dcterms:W3CDTF">2026-05-15T05:10:50Z</dcterms:modified>
  <dc:language>ru-RU</dc:language>
</cp:coreProperties>
</file>