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ЖКХ\МП ФКГС 2018-2024\НПА\2025 год\Постановление по решению бюджета на 2025 год\"/>
    </mc:Choice>
  </mc:AlternateContent>
  <xr:revisionPtr revIDLastSave="0" documentId="13_ncr:1_{7A6061D9-CD88-4D5C-B26A-BB3CBEF0A1E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 1" sheetId="1" r:id="rId1"/>
  </sheets>
  <definedNames>
    <definedName name="_xlnm.Print_Area" localSheetId="0">'Лист 1'!$B$1:$Z$64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V28" i="1"/>
  <c r="W28" i="1"/>
  <c r="X28" i="1"/>
  <c r="Y28" i="1"/>
  <c r="Z28" i="1"/>
  <c r="U18" i="1"/>
  <c r="V18" i="1"/>
  <c r="W18" i="1"/>
  <c r="X18" i="1"/>
  <c r="Y18" i="1"/>
  <c r="Z18" i="1"/>
  <c r="U17" i="1"/>
  <c r="V17" i="1"/>
  <c r="W17" i="1"/>
  <c r="X17" i="1"/>
  <c r="Y17" i="1"/>
  <c r="Z17" i="1"/>
  <c r="U16" i="1"/>
  <c r="V16" i="1"/>
  <c r="W16" i="1"/>
  <c r="X16" i="1"/>
  <c r="Y16" i="1"/>
  <c r="Z16" i="1"/>
  <c r="V20" i="1"/>
  <c r="V15" i="1" s="1"/>
  <c r="V13" i="1" s="1"/>
  <c r="W20" i="1"/>
  <c r="W15" i="1" s="1"/>
  <c r="X15" i="1"/>
  <c r="Y15" i="1"/>
  <c r="Z15" i="1"/>
  <c r="U26" i="1"/>
  <c r="U20" i="1" s="1"/>
  <c r="U15" i="1" s="1"/>
  <c r="U13" i="1" s="1"/>
  <c r="Y13" i="1" l="1"/>
  <c r="Z13" i="1"/>
  <c r="X13" i="1"/>
  <c r="W13" i="1"/>
  <c r="T31" i="1"/>
  <c r="T18" i="1" s="1"/>
  <c r="T29" i="1"/>
  <c r="T17" i="1" s="1"/>
  <c r="T28" i="1"/>
  <c r="T14" i="1" l="1"/>
  <c r="R28" i="1" l="1"/>
  <c r="Q31" i="1" l="1"/>
  <c r="Q18" i="1" s="1"/>
  <c r="Q28" i="1"/>
  <c r="S29" i="1" l="1"/>
  <c r="S17" i="1" s="1"/>
  <c r="S28" i="1"/>
  <c r="S27" i="1"/>
  <c r="T20" i="1" l="1"/>
  <c r="T15" i="1" s="1"/>
  <c r="S20" i="1"/>
  <c r="S15" i="1" s="1"/>
  <c r="R20" i="1"/>
  <c r="R15" i="1" s="1"/>
  <c r="R31" i="1"/>
  <c r="R18" i="1" s="1"/>
  <c r="R19" i="1"/>
  <c r="S19" i="1"/>
  <c r="S16" i="1" s="1"/>
  <c r="T19" i="1"/>
  <c r="T16" i="1" s="1"/>
  <c r="S18" i="1"/>
  <c r="Q27" i="1"/>
  <c r="Q20" i="1"/>
  <c r="Q15" i="1" s="1"/>
  <c r="Q19" i="1"/>
  <c r="Q16" i="1" s="1"/>
  <c r="P27" i="1"/>
  <c r="P19" i="1"/>
  <c r="O27" i="1"/>
  <c r="O19" i="1"/>
  <c r="N19" i="1"/>
  <c r="R27" i="1"/>
  <c r="N27" i="1"/>
  <c r="T13" i="1" l="1"/>
  <c r="R16" i="1"/>
  <c r="R13" i="1" s="1"/>
  <c r="Q13" i="1"/>
  <c r="P16" i="1"/>
  <c r="P13" i="1" s="1"/>
  <c r="N16" i="1"/>
  <c r="O16" i="1"/>
  <c r="O13" i="1" s="1"/>
  <c r="S13" i="1" l="1"/>
  <c r="N14" i="1"/>
  <c r="N15" i="1"/>
  <c r="N13" i="1" l="1"/>
</calcChain>
</file>

<file path=xl/sharedStrings.xml><?xml version="1.0" encoding="utf-8"?>
<sst xmlns="http://schemas.openxmlformats.org/spreadsheetml/2006/main" count="155" uniqueCount="93">
  <si>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</si>
  <si>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</si>
  <si>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Исполнитель</t>
  </si>
  <si>
    <t>Код бюджетной классификации</t>
  </si>
  <si>
    <t>МП</t>
  </si>
  <si>
    <t>Пп</t>
  </si>
  <si>
    <t>ОМ</t>
  </si>
  <si>
    <t>М</t>
  </si>
  <si>
    <t>И</t>
  </si>
  <si>
    <t>ГРБС</t>
  </si>
  <si>
    <t>Рз</t>
  </si>
  <si>
    <t>Пр</t>
  </si>
  <si>
    <t>ЦС</t>
  </si>
  <si>
    <t>ВР</t>
  </si>
  <si>
    <t>2018 г.</t>
  </si>
  <si>
    <t>2019 г.</t>
  </si>
  <si>
    <t>2020 г.</t>
  </si>
  <si>
    <t>2021 г.</t>
  </si>
  <si>
    <t>2022 г.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</si>
  <si>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</si>
  <si>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</si>
  <si>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</si>
  <si>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</si>
  <si>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</si>
  <si>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</si>
  <si>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</si>
  <si>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</si>
  <si>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</si>
  <si>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</si>
  <si>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</si>
  <si>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</si>
  <si>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14</t>
  </si>
  <si>
    <t>15</t>
  </si>
  <si>
    <t>16</t>
  </si>
  <si>
    <t>17</t>
  </si>
  <si>
    <t>18</t>
  </si>
  <si>
    <t/>
  </si>
  <si>
    <t>Всего</t>
  </si>
  <si>
    <t>Управление ЖКХ</t>
  </si>
  <si>
    <t>01</t>
  </si>
  <si>
    <t>05</t>
  </si>
  <si>
    <t>03</t>
  </si>
  <si>
    <t>Управление капитального строительства</t>
  </si>
  <si>
    <t>04</t>
  </si>
  <si>
    <t>07</t>
  </si>
  <si>
    <t>16001L5550</t>
  </si>
  <si>
    <t>16004L5600</t>
  </si>
  <si>
    <t>16005L5550</t>
  </si>
  <si>
    <t>16004L5550</t>
  </si>
  <si>
    <t xml:space="preserve">Расходы бюджета муниципального образования, тыс. рублей </t>
  </si>
  <si>
    <t>Реализация мероприятий по благоустройству дворовых территорий</t>
  </si>
  <si>
    <t>Реализация мероприятий по благоустройству общественных территорий</t>
  </si>
  <si>
    <t>0</t>
  </si>
  <si>
    <t>Вовлечение граждан, организаций в реализацию мероприятий в сфере формирования комфортной городской среды</t>
  </si>
  <si>
    <t>2023 г.</t>
  </si>
  <si>
    <t>2024 г.</t>
  </si>
  <si>
    <t>19</t>
  </si>
  <si>
    <t>13</t>
  </si>
  <si>
    <t>160F255550</t>
  </si>
  <si>
    <t>160F208780</t>
  </si>
  <si>
    <t>Ресурсное обеспечение реализации муниципальной программы за счет средств бюджета муниципального образования "Город Воткинск"</t>
  </si>
  <si>
    <t>Ответственный исполнитель: Управление жилищно-коммунального хозяйства Администрации города Воткинска</t>
  </si>
  <si>
    <t>Выполнение работ в соответствии с минимальным перечнем работ по благоустройству территорий, прилегающих к многоквартирным домам, с расположенными на них объектами, предназначенными для обслуживания и эксплуатации таких домов, и элементами благоустройства этих территорий, в том числе парковками (парковочными местами), тротуарами и автомобильными дорогами, включая автомобильные дороги, образующие проезды к территориям, прилегающим к многоквартирным домам, освещение дворовых территорий, установка малых архитектурных форм (скамейки, урны для мусора)</t>
  </si>
  <si>
    <t>Выполнение работ по благоустройству общественных территорий в соответствии с дизайн-проектом</t>
  </si>
  <si>
    <t>160046238Д</t>
  </si>
  <si>
    <t>160F25555S</t>
  </si>
  <si>
    <t>Управление образования</t>
  </si>
  <si>
    <t>160F254240</t>
  </si>
  <si>
    <t>Разработка проектной документации по благоустройству общественных территорий</t>
  </si>
  <si>
    <t>Управление культуры, спорта и молодежной политики</t>
  </si>
  <si>
    <t>Администрация города Воткинска</t>
  </si>
  <si>
    <t>2025 г.</t>
  </si>
  <si>
    <t>2026 г.</t>
  </si>
  <si>
    <t>2027 г.</t>
  </si>
  <si>
    <t>2028 г.</t>
  </si>
  <si>
    <t>2029 г.</t>
  </si>
  <si>
    <t>2030 г.</t>
  </si>
  <si>
    <t>20</t>
  </si>
  <si>
    <t>21</t>
  </si>
  <si>
    <t>22</t>
  </si>
  <si>
    <t>23</t>
  </si>
  <si>
    <t>24</t>
  </si>
  <si>
    <t>25</t>
  </si>
  <si>
    <t>" Приложение 5 к муниципальной программе «Формирование современной городской среды»</t>
  </si>
  <si>
    <t xml:space="preserve">на территории муниципального образования «Город Воткинск» </t>
  </si>
  <si>
    <t>Наименование муниципальной программы: "Формирование современной городской среды" на территории муниципального образования "Город Воткинск"</t>
  </si>
  <si>
    <t>"Формирование современной городской среды" на территории муниципального образования "Город Воткинск"</t>
  </si>
  <si>
    <t>к постановлению Администрации города Воткинска от ________________ № ______</t>
  </si>
  <si>
    <t>".</t>
  </si>
  <si>
    <t>160И454240</t>
  </si>
  <si>
    <t>160И455550</t>
  </si>
  <si>
    <t>160И4А4240</t>
  </si>
  <si>
    <t xml:space="preserve">Приложение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</si>
</sst>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9"/>
      <color rgb="FF000000"/>
      <name val="Times New Roman"/>
      <family val="1"/>
      <charset val="1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3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0" fillId="0" borderId="6" xfId="0" applyFill="1" applyBorder="1" applyAlignment="1"/>
    <xf numFmtId="0" fontId="0" fillId="0" borderId="7" xfId="0" applyFill="1" applyBorder="1" applyAlignment="1"/>
    <xf numFmtId="0" fontId="2" fillId="0" borderId="0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5"/>
  <sheetViews>
    <sheetView tabSelected="1" topLeftCell="A62" zoomScale="85" zoomScaleNormal="85" zoomScaleSheetLayoutView="84" workbookViewId="0">
      <selection activeCell="Z13" sqref="Z13"/>
    </sheetView>
  </sheetViews>
  <sheetFormatPr defaultRowHeight="12" x14ac:dyDescent="0.2"/>
  <cols>
    <col min="1" max="1" width="4.6640625" style="6" customWidth="1"/>
    <col min="2" max="2" width="8" style="6" customWidth="1"/>
    <col min="3" max="3" width="7.1640625" style="6" customWidth="1"/>
    <col min="4" max="4" width="7" style="6" customWidth="1"/>
    <col min="5" max="6" width="6.33203125" style="6" customWidth="1"/>
    <col min="7" max="7" width="54.33203125" style="6" customWidth="1"/>
    <col min="8" max="8" width="27" style="6"/>
    <col min="9" max="9" width="8.33203125" style="6" customWidth="1"/>
    <col min="10" max="11" width="9.83203125" style="6"/>
    <col min="12" max="12" width="14.1640625" style="6" customWidth="1"/>
    <col min="13" max="13" width="7.1640625" style="6" customWidth="1"/>
    <col min="14" max="14" width="11.83203125" style="6" customWidth="1"/>
    <col min="15" max="15" width="14.1640625" style="2" customWidth="1"/>
    <col min="16" max="16" width="13.83203125" style="6" customWidth="1"/>
    <col min="17" max="17" width="13.5" style="6" bestFit="1" customWidth="1"/>
    <col min="18" max="19" width="13.5" style="6" customWidth="1"/>
    <col min="20" max="20" width="13.1640625" style="6" customWidth="1"/>
    <col min="21" max="21" width="12.33203125" style="49" customWidth="1"/>
    <col min="22" max="22" width="12.6640625" style="6" customWidth="1"/>
    <col min="23" max="23" width="11.83203125" style="6" customWidth="1"/>
    <col min="24" max="24" width="11.1640625" style="6" customWidth="1"/>
    <col min="25" max="25" width="11" style="6" customWidth="1"/>
    <col min="26" max="26" width="11.5" style="6" customWidth="1"/>
    <col min="27" max="1027" width="8.83203125" style="6"/>
    <col min="1028" max="16384" width="9.33203125" style="6"/>
  </cols>
  <sheetData>
    <row r="1" spans="1:26" ht="15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4" t="s">
        <v>92</v>
      </c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</row>
    <row r="2" spans="1:26" ht="15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58"/>
      <c r="P2" s="58"/>
      <c r="Q2" s="58"/>
      <c r="R2" s="58"/>
      <c r="S2" s="69" t="s">
        <v>87</v>
      </c>
      <c r="T2" s="69"/>
      <c r="U2" s="69"/>
      <c r="V2" s="69"/>
      <c r="W2" s="69"/>
      <c r="X2" s="69"/>
      <c r="Y2" s="69"/>
      <c r="Z2" s="69"/>
    </row>
    <row r="3" spans="1:26" ht="15.75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64" t="s">
        <v>83</v>
      </c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6" ht="15.75" customHeight="1" x14ac:dyDescent="0.2">
      <c r="B4" s="1"/>
      <c r="C4" s="1"/>
      <c r="D4" s="1"/>
      <c r="E4" s="1"/>
      <c r="F4" s="1"/>
      <c r="G4" s="1"/>
      <c r="H4" s="1"/>
      <c r="I4" s="1"/>
      <c r="J4" s="1"/>
      <c r="K4" s="64" t="s">
        <v>84</v>
      </c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</row>
    <row r="5" spans="1:26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6" ht="19.5" customHeight="1" x14ac:dyDescent="0.2">
      <c r="B6" s="74" t="s">
        <v>60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</row>
    <row r="7" spans="1:26" s="48" customFormat="1" ht="20.25" customHeight="1" x14ac:dyDescent="0.2">
      <c r="A7" s="57"/>
      <c r="B7" s="102" t="s">
        <v>85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</row>
    <row r="8" spans="1:26" ht="15.75" customHeight="1" x14ac:dyDescent="0.2">
      <c r="B8" s="102" t="s">
        <v>61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spans="1:26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6" ht="50.45" customHeight="1" x14ac:dyDescent="0.2">
      <c r="B10" s="75" t="s">
        <v>0</v>
      </c>
      <c r="C10" s="75"/>
      <c r="D10" s="75"/>
      <c r="E10" s="75"/>
      <c r="F10" s="75"/>
      <c r="G10" s="78" t="s">
        <v>1</v>
      </c>
      <c r="H10" s="75" t="s">
        <v>2</v>
      </c>
      <c r="I10" s="75" t="s">
        <v>3</v>
      </c>
      <c r="J10" s="75"/>
      <c r="K10" s="75"/>
      <c r="L10" s="75"/>
      <c r="M10" s="75"/>
      <c r="N10" s="75" t="s">
        <v>49</v>
      </c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</row>
    <row r="11" spans="1:26" ht="14.25" x14ac:dyDescent="0.2">
      <c r="B11" s="45" t="s">
        <v>4</v>
      </c>
      <c r="C11" s="45" t="s">
        <v>5</v>
      </c>
      <c r="D11" s="45" t="s">
        <v>6</v>
      </c>
      <c r="E11" s="45" t="s">
        <v>7</v>
      </c>
      <c r="F11" s="45" t="s">
        <v>8</v>
      </c>
      <c r="G11" s="78"/>
      <c r="H11" s="75"/>
      <c r="I11" s="45" t="s">
        <v>9</v>
      </c>
      <c r="J11" s="45" t="s">
        <v>10</v>
      </c>
      <c r="K11" s="45" t="s">
        <v>11</v>
      </c>
      <c r="L11" s="45" t="s">
        <v>12</v>
      </c>
      <c r="M11" s="45" t="s">
        <v>13</v>
      </c>
      <c r="N11" s="45" t="s">
        <v>14</v>
      </c>
      <c r="O11" s="45" t="s">
        <v>15</v>
      </c>
      <c r="P11" s="45" t="s">
        <v>16</v>
      </c>
      <c r="Q11" s="45" t="s">
        <v>17</v>
      </c>
      <c r="R11" s="45" t="s">
        <v>18</v>
      </c>
      <c r="S11" s="45" t="s">
        <v>54</v>
      </c>
      <c r="T11" s="54" t="s">
        <v>55</v>
      </c>
      <c r="U11" s="45" t="s">
        <v>71</v>
      </c>
      <c r="V11" s="45" t="s">
        <v>72</v>
      </c>
      <c r="W11" s="45" t="s">
        <v>73</v>
      </c>
      <c r="X11" s="45" t="s">
        <v>74</v>
      </c>
      <c r="Y11" s="45" t="s">
        <v>75</v>
      </c>
      <c r="Z11" s="45" t="s">
        <v>76</v>
      </c>
    </row>
    <row r="12" spans="1:26" x14ac:dyDescent="0.2">
      <c r="B12" s="5" t="s">
        <v>19</v>
      </c>
      <c r="C12" s="5" t="s">
        <v>20</v>
      </c>
      <c r="D12" s="5" t="s">
        <v>21</v>
      </c>
      <c r="E12" s="5" t="s">
        <v>22</v>
      </c>
      <c r="F12" s="5" t="s">
        <v>23</v>
      </c>
      <c r="G12" s="11" t="s">
        <v>24</v>
      </c>
      <c r="H12" s="5" t="s">
        <v>25</v>
      </c>
      <c r="I12" s="5" t="s">
        <v>26</v>
      </c>
      <c r="J12" s="5" t="s">
        <v>27</v>
      </c>
      <c r="K12" s="5" t="s">
        <v>28</v>
      </c>
      <c r="L12" s="5" t="s">
        <v>29</v>
      </c>
      <c r="M12" s="5" t="s">
        <v>30</v>
      </c>
      <c r="N12" s="5" t="s">
        <v>57</v>
      </c>
      <c r="O12" s="5" t="s">
        <v>31</v>
      </c>
      <c r="P12" s="5" t="s">
        <v>32</v>
      </c>
      <c r="Q12" s="5" t="s">
        <v>33</v>
      </c>
      <c r="R12" s="5" t="s">
        <v>34</v>
      </c>
      <c r="S12" s="5" t="s">
        <v>35</v>
      </c>
      <c r="T12" s="5" t="s">
        <v>56</v>
      </c>
      <c r="U12" s="5" t="s">
        <v>77</v>
      </c>
      <c r="V12" s="5" t="s">
        <v>78</v>
      </c>
      <c r="W12" s="5" t="s">
        <v>79</v>
      </c>
      <c r="X12" s="5" t="s">
        <v>80</v>
      </c>
      <c r="Y12" s="5" t="s">
        <v>81</v>
      </c>
      <c r="Z12" s="5" t="s">
        <v>82</v>
      </c>
    </row>
    <row r="13" spans="1:26" ht="22.5" customHeight="1" x14ac:dyDescent="0.2">
      <c r="B13" s="78">
        <v>16</v>
      </c>
      <c r="C13" s="78">
        <v>0</v>
      </c>
      <c r="D13" s="78" t="s">
        <v>36</v>
      </c>
      <c r="E13" s="78" t="s">
        <v>36</v>
      </c>
      <c r="F13" s="78" t="s">
        <v>36</v>
      </c>
      <c r="G13" s="104" t="s">
        <v>86</v>
      </c>
      <c r="H13" s="12" t="s">
        <v>37</v>
      </c>
      <c r="I13" s="45" t="s">
        <v>36</v>
      </c>
      <c r="J13" s="45" t="s">
        <v>36</v>
      </c>
      <c r="K13" s="45" t="s">
        <v>36</v>
      </c>
      <c r="L13" s="45" t="s">
        <v>36</v>
      </c>
      <c r="M13" s="13" t="s">
        <v>36</v>
      </c>
      <c r="N13" s="3">
        <f>N14+N15+N16</f>
        <v>41181.199999999997</v>
      </c>
      <c r="O13" s="3">
        <f>O14+O15+O16</f>
        <v>159582.65000000002</v>
      </c>
      <c r="P13" s="3">
        <f>P16</f>
        <v>199460.39</v>
      </c>
      <c r="Q13" s="3">
        <f>Q14+Q15+Q16+Q18</f>
        <v>142426.39000000001</v>
      </c>
      <c r="R13" s="3">
        <f t="shared" ref="R13" si="0">R14+R15+R16+R18</f>
        <v>49819.91</v>
      </c>
      <c r="S13" s="3">
        <f>S14+S15+S16+S17+S18</f>
        <v>135727.18</v>
      </c>
      <c r="T13" s="3">
        <f>T14+T15+T16+T18+T17</f>
        <v>118253.75999999999</v>
      </c>
      <c r="U13" s="3">
        <f t="shared" ref="U13:Z13" si="1">U14+U15+U16+U18+U17</f>
        <v>161991.89000000001</v>
      </c>
      <c r="V13" s="3">
        <f t="shared" si="1"/>
        <v>26047.08</v>
      </c>
      <c r="W13" s="3">
        <f t="shared" si="1"/>
        <v>25008.76</v>
      </c>
      <c r="X13" s="3">
        <f t="shared" si="1"/>
        <v>26307.5</v>
      </c>
      <c r="Y13" s="3">
        <f t="shared" si="1"/>
        <v>26570.5</v>
      </c>
      <c r="Z13" s="3">
        <f t="shared" si="1"/>
        <v>26836.3</v>
      </c>
    </row>
    <row r="14" spans="1:26" ht="32.450000000000003" customHeight="1" x14ac:dyDescent="0.2">
      <c r="B14" s="79"/>
      <c r="C14" s="79"/>
      <c r="D14" s="79"/>
      <c r="E14" s="79"/>
      <c r="F14" s="79"/>
      <c r="G14" s="105"/>
      <c r="H14" s="14" t="s">
        <v>70</v>
      </c>
      <c r="I14" s="45">
        <v>933</v>
      </c>
      <c r="J14" s="45"/>
      <c r="K14" s="45"/>
      <c r="L14" s="45"/>
      <c r="M14" s="13"/>
      <c r="N14" s="3">
        <f>N60</f>
        <v>99.2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f>T30</f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</row>
    <row r="15" spans="1:26" ht="31.5" customHeight="1" x14ac:dyDescent="0.2">
      <c r="B15" s="79"/>
      <c r="C15" s="79"/>
      <c r="D15" s="79"/>
      <c r="E15" s="79"/>
      <c r="F15" s="79"/>
      <c r="G15" s="105"/>
      <c r="H15" s="14" t="s">
        <v>38</v>
      </c>
      <c r="I15" s="45">
        <v>935</v>
      </c>
      <c r="J15" s="45" t="s">
        <v>36</v>
      </c>
      <c r="K15" s="45" t="s">
        <v>36</v>
      </c>
      <c r="L15" s="45" t="s">
        <v>36</v>
      </c>
      <c r="M15" s="13" t="s">
        <v>36</v>
      </c>
      <c r="N15" s="3">
        <f>N61+N62</f>
        <v>710</v>
      </c>
      <c r="O15" s="3">
        <v>0</v>
      </c>
      <c r="P15" s="3">
        <v>0</v>
      </c>
      <c r="Q15" s="3">
        <f>Q20+Q28+Q63</f>
        <v>125927.11</v>
      </c>
      <c r="R15" s="3">
        <f>R20+R28+R61+R62+R63</f>
        <v>46464.36</v>
      </c>
      <c r="S15" s="3">
        <f>S20+S28+S64</f>
        <v>5785.38</v>
      </c>
      <c r="T15" s="3">
        <f>T20+T28+T64</f>
        <v>27128.32</v>
      </c>
      <c r="U15" s="3">
        <f t="shared" ref="U15:Z15" si="2">U20+U28+U64</f>
        <v>161991.89000000001</v>
      </c>
      <c r="V15" s="3">
        <f t="shared" si="2"/>
        <v>26047.08</v>
      </c>
      <c r="W15" s="3">
        <f t="shared" si="2"/>
        <v>25008.76</v>
      </c>
      <c r="X15" s="3">
        <f t="shared" si="2"/>
        <v>26307.5</v>
      </c>
      <c r="Y15" s="3">
        <f t="shared" si="2"/>
        <v>26570.5</v>
      </c>
      <c r="Z15" s="3">
        <f t="shared" si="2"/>
        <v>26836.3</v>
      </c>
    </row>
    <row r="16" spans="1:26" s="2" customFormat="1" ht="46.5" customHeight="1" x14ac:dyDescent="0.2">
      <c r="B16" s="79"/>
      <c r="C16" s="79"/>
      <c r="D16" s="79"/>
      <c r="E16" s="79"/>
      <c r="F16" s="79"/>
      <c r="G16" s="105"/>
      <c r="H16" s="15" t="s">
        <v>42</v>
      </c>
      <c r="I16" s="16">
        <v>935</v>
      </c>
      <c r="J16" s="36"/>
      <c r="K16" s="36"/>
      <c r="L16" s="36"/>
      <c r="M16" s="17"/>
      <c r="N16" s="4">
        <f>N19+N27+N58</f>
        <v>40372</v>
      </c>
      <c r="O16" s="4">
        <f>O19+O27+O59</f>
        <v>159582.65000000002</v>
      </c>
      <c r="P16" s="4">
        <f>P19+P27+P59</f>
        <v>199460.39</v>
      </c>
      <c r="Q16" s="4">
        <f>Q19+Q27+Q58+Q59</f>
        <v>0</v>
      </c>
      <c r="R16" s="4">
        <f>R19+R27+R58+R59</f>
        <v>0</v>
      </c>
      <c r="S16" s="4">
        <f>S19+S27</f>
        <v>25703.75</v>
      </c>
      <c r="T16" s="4">
        <f>T19+T27</f>
        <v>0</v>
      </c>
      <c r="U16" s="4">
        <f t="shared" ref="U16:Z16" si="3">U19+U27</f>
        <v>0</v>
      </c>
      <c r="V16" s="4">
        <f t="shared" si="3"/>
        <v>0</v>
      </c>
      <c r="W16" s="4">
        <f t="shared" si="3"/>
        <v>0</v>
      </c>
      <c r="X16" s="4">
        <f t="shared" si="3"/>
        <v>0</v>
      </c>
      <c r="Y16" s="4">
        <f t="shared" si="3"/>
        <v>0</v>
      </c>
      <c r="Z16" s="4">
        <f t="shared" si="3"/>
        <v>0</v>
      </c>
    </row>
    <row r="17" spans="2:26" s="2" customFormat="1" ht="57" x14ac:dyDescent="0.2">
      <c r="B17" s="79"/>
      <c r="C17" s="79"/>
      <c r="D17" s="79"/>
      <c r="E17" s="79"/>
      <c r="F17" s="79"/>
      <c r="G17" s="105"/>
      <c r="H17" s="15" t="s">
        <v>69</v>
      </c>
      <c r="I17" s="16">
        <v>938</v>
      </c>
      <c r="J17" s="36"/>
      <c r="K17" s="36"/>
      <c r="L17" s="36"/>
      <c r="M17" s="17"/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f>S29</f>
        <v>104238.05</v>
      </c>
      <c r="T17" s="4">
        <f>T29</f>
        <v>84304.2</v>
      </c>
      <c r="U17" s="4">
        <f t="shared" ref="U17:Z17" si="4">U29</f>
        <v>0</v>
      </c>
      <c r="V17" s="4">
        <f t="shared" si="4"/>
        <v>0</v>
      </c>
      <c r="W17" s="4">
        <f t="shared" si="4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</row>
    <row r="18" spans="2:26" s="2" customFormat="1" ht="40.5" customHeight="1" x14ac:dyDescent="0.2">
      <c r="B18" s="80"/>
      <c r="C18" s="80"/>
      <c r="D18" s="80"/>
      <c r="E18" s="80"/>
      <c r="F18" s="80"/>
      <c r="G18" s="106"/>
      <c r="H18" s="15" t="s">
        <v>66</v>
      </c>
      <c r="I18" s="16">
        <v>941</v>
      </c>
      <c r="J18" s="36"/>
      <c r="K18" s="36"/>
      <c r="L18" s="36"/>
      <c r="M18" s="17"/>
      <c r="N18" s="4">
        <v>0</v>
      </c>
      <c r="O18" s="4">
        <v>0</v>
      </c>
      <c r="P18" s="4">
        <v>0</v>
      </c>
      <c r="Q18" s="4">
        <f>Q31</f>
        <v>16499.28</v>
      </c>
      <c r="R18" s="4">
        <f t="shared" ref="R18:S18" si="5">R31</f>
        <v>3355.55</v>
      </c>
      <c r="S18" s="4">
        <f t="shared" si="5"/>
        <v>0</v>
      </c>
      <c r="T18" s="4">
        <f>T31</f>
        <v>6821.24</v>
      </c>
      <c r="U18" s="4">
        <f t="shared" ref="U18:Z18" si="6">U31</f>
        <v>0</v>
      </c>
      <c r="V18" s="4">
        <f t="shared" si="6"/>
        <v>0</v>
      </c>
      <c r="W18" s="4">
        <f t="shared" si="6"/>
        <v>0</v>
      </c>
      <c r="X18" s="4">
        <f t="shared" si="6"/>
        <v>0</v>
      </c>
      <c r="Y18" s="4">
        <f t="shared" si="6"/>
        <v>0</v>
      </c>
      <c r="Z18" s="4">
        <f t="shared" si="6"/>
        <v>0</v>
      </c>
    </row>
    <row r="19" spans="2:26" s="2" customFormat="1" ht="45.6" customHeight="1" x14ac:dyDescent="0.2">
      <c r="B19" s="76">
        <v>16</v>
      </c>
      <c r="C19" s="76">
        <v>0</v>
      </c>
      <c r="D19" s="91" t="s">
        <v>39</v>
      </c>
      <c r="E19" s="76"/>
      <c r="F19" s="76"/>
      <c r="G19" s="87" t="s">
        <v>50</v>
      </c>
      <c r="H19" s="18" t="s">
        <v>42</v>
      </c>
      <c r="I19" s="19">
        <v>935</v>
      </c>
      <c r="J19" s="36"/>
      <c r="K19" s="36"/>
      <c r="L19" s="36"/>
      <c r="M19" s="17"/>
      <c r="N19" s="7">
        <f>N21+N24</f>
        <v>14952.5</v>
      </c>
      <c r="O19" s="7">
        <f>O21+O24</f>
        <v>25314.94</v>
      </c>
      <c r="P19" s="7">
        <f>P21+P23+P24</f>
        <v>35985.65</v>
      </c>
      <c r="Q19" s="7">
        <f>Q21+Q23+Q24</f>
        <v>0</v>
      </c>
      <c r="R19" s="7">
        <f t="shared" ref="R19:T19" si="7">R21+R23+R24</f>
        <v>0</v>
      </c>
      <c r="S19" s="7">
        <f t="shared" si="7"/>
        <v>24902.55</v>
      </c>
      <c r="T19" s="7">
        <f t="shared" si="7"/>
        <v>0</v>
      </c>
      <c r="U19" s="61">
        <v>0</v>
      </c>
      <c r="V19" s="61">
        <v>0</v>
      </c>
      <c r="W19" s="61">
        <v>0</v>
      </c>
      <c r="X19" s="61">
        <v>0</v>
      </c>
      <c r="Y19" s="61">
        <v>0</v>
      </c>
      <c r="Z19" s="61">
        <v>0</v>
      </c>
    </row>
    <row r="20" spans="2:26" s="2" customFormat="1" ht="27" customHeight="1" x14ac:dyDescent="0.2">
      <c r="B20" s="77"/>
      <c r="C20" s="77"/>
      <c r="D20" s="86"/>
      <c r="E20" s="77"/>
      <c r="F20" s="77"/>
      <c r="G20" s="88"/>
      <c r="H20" s="20" t="s">
        <v>38</v>
      </c>
      <c r="I20" s="19">
        <v>935</v>
      </c>
      <c r="J20" s="36"/>
      <c r="K20" s="36"/>
      <c r="L20" s="36"/>
      <c r="M20" s="17"/>
      <c r="N20" s="7">
        <v>0</v>
      </c>
      <c r="O20" s="7">
        <v>0</v>
      </c>
      <c r="P20" s="7">
        <v>0</v>
      </c>
      <c r="Q20" s="7">
        <f>Q25</f>
        <v>9518.82</v>
      </c>
      <c r="R20" s="7">
        <f>R25</f>
        <v>39345.040000000001</v>
      </c>
      <c r="S20" s="7">
        <f>S25</f>
        <v>0</v>
      </c>
      <c r="T20" s="7">
        <f>T25</f>
        <v>15903.67</v>
      </c>
      <c r="U20" s="61">
        <f>U26</f>
        <v>34254.07</v>
      </c>
      <c r="V20" s="61">
        <f t="shared" ref="V20:Z20" si="8">V26</f>
        <v>26047.08</v>
      </c>
      <c r="W20" s="61">
        <f t="shared" si="8"/>
        <v>25008.76</v>
      </c>
      <c r="X20" s="61">
        <v>26307.5</v>
      </c>
      <c r="Y20" s="61">
        <v>26570.5</v>
      </c>
      <c r="Z20" s="61">
        <v>26836.3</v>
      </c>
    </row>
    <row r="21" spans="2:26" ht="48" customHeight="1" x14ac:dyDescent="0.2">
      <c r="B21" s="91">
        <v>16</v>
      </c>
      <c r="C21" s="91">
        <v>0</v>
      </c>
      <c r="D21" s="91" t="s">
        <v>39</v>
      </c>
      <c r="E21" s="76">
        <v>1</v>
      </c>
      <c r="F21" s="76"/>
      <c r="G21" s="87" t="s">
        <v>62</v>
      </c>
      <c r="H21" s="81" t="s">
        <v>42</v>
      </c>
      <c r="I21" s="67">
        <v>935</v>
      </c>
      <c r="J21" s="70" t="s">
        <v>40</v>
      </c>
      <c r="K21" s="70" t="s">
        <v>41</v>
      </c>
      <c r="L21" s="21" t="s">
        <v>45</v>
      </c>
      <c r="M21" s="67">
        <v>244</v>
      </c>
      <c r="N21" s="66">
        <v>14952.5</v>
      </c>
      <c r="O21" s="103">
        <v>182.27</v>
      </c>
      <c r="P21" s="65">
        <v>0</v>
      </c>
      <c r="Q21" s="65">
        <v>0</v>
      </c>
      <c r="R21" s="65">
        <v>0</v>
      </c>
      <c r="S21" s="65">
        <v>0</v>
      </c>
      <c r="T21" s="65">
        <v>0</v>
      </c>
      <c r="U21" s="61">
        <v>0</v>
      </c>
      <c r="V21" s="61">
        <v>0</v>
      </c>
      <c r="W21" s="61">
        <v>0</v>
      </c>
      <c r="X21" s="61">
        <v>0</v>
      </c>
      <c r="Y21" s="61">
        <v>0</v>
      </c>
      <c r="Z21" s="61">
        <v>0</v>
      </c>
    </row>
    <row r="22" spans="2:26" ht="26.45" hidden="1" customHeight="1" x14ac:dyDescent="0.2">
      <c r="B22" s="85"/>
      <c r="C22" s="85"/>
      <c r="D22" s="85"/>
      <c r="E22" s="96"/>
      <c r="F22" s="96"/>
      <c r="G22" s="97"/>
      <c r="H22" s="82"/>
      <c r="I22" s="92"/>
      <c r="J22" s="71"/>
      <c r="K22" s="71"/>
      <c r="L22" s="21"/>
      <c r="M22" s="68"/>
      <c r="N22" s="66"/>
      <c r="O22" s="103"/>
      <c r="P22" s="65"/>
      <c r="Q22" s="65"/>
      <c r="R22" s="65"/>
      <c r="S22" s="73"/>
      <c r="T22" s="65"/>
      <c r="U22" s="61">
        <v>0</v>
      </c>
      <c r="V22" s="61">
        <v>0</v>
      </c>
      <c r="W22" s="61">
        <v>0</v>
      </c>
      <c r="X22" s="61">
        <v>0</v>
      </c>
      <c r="Y22" s="61">
        <v>0</v>
      </c>
      <c r="Z22" s="61">
        <v>0</v>
      </c>
    </row>
    <row r="23" spans="2:26" ht="40.15" customHeight="1" x14ac:dyDescent="0.2">
      <c r="B23" s="85"/>
      <c r="C23" s="85"/>
      <c r="D23" s="85"/>
      <c r="E23" s="96"/>
      <c r="F23" s="96"/>
      <c r="G23" s="97"/>
      <c r="H23" s="82"/>
      <c r="I23" s="92"/>
      <c r="J23" s="71"/>
      <c r="K23" s="71"/>
      <c r="L23" s="21" t="s">
        <v>65</v>
      </c>
      <c r="M23" s="22">
        <v>244</v>
      </c>
      <c r="N23" s="44">
        <v>0</v>
      </c>
      <c r="O23" s="43">
        <v>0</v>
      </c>
      <c r="P23" s="44">
        <v>0</v>
      </c>
      <c r="Q23" s="44">
        <v>0</v>
      </c>
      <c r="R23" s="44">
        <v>0</v>
      </c>
      <c r="S23" s="44">
        <v>0</v>
      </c>
      <c r="T23" s="59">
        <v>0</v>
      </c>
      <c r="U23" s="61">
        <v>0</v>
      </c>
      <c r="V23" s="61">
        <v>0</v>
      </c>
      <c r="W23" s="61">
        <v>0</v>
      </c>
      <c r="X23" s="61">
        <v>0</v>
      </c>
      <c r="Y23" s="61">
        <v>0</v>
      </c>
      <c r="Z23" s="61">
        <v>0</v>
      </c>
    </row>
    <row r="24" spans="2:26" ht="42.6" customHeight="1" x14ac:dyDescent="0.2">
      <c r="B24" s="85"/>
      <c r="C24" s="85"/>
      <c r="D24" s="85"/>
      <c r="E24" s="96"/>
      <c r="F24" s="96"/>
      <c r="G24" s="97"/>
      <c r="H24" s="98"/>
      <c r="I24" s="68"/>
      <c r="J24" s="72"/>
      <c r="K24" s="72"/>
      <c r="L24" s="21" t="s">
        <v>58</v>
      </c>
      <c r="M24" s="35">
        <v>244</v>
      </c>
      <c r="N24" s="44">
        <v>0</v>
      </c>
      <c r="O24" s="43">
        <v>25132.67</v>
      </c>
      <c r="P24" s="43">
        <v>35985.65</v>
      </c>
      <c r="Q24" s="43">
        <v>0</v>
      </c>
      <c r="R24" s="43">
        <v>0</v>
      </c>
      <c r="S24" s="43">
        <v>24902.55</v>
      </c>
      <c r="T24" s="60">
        <v>0</v>
      </c>
      <c r="U24" s="61">
        <v>0</v>
      </c>
      <c r="V24" s="61">
        <v>0</v>
      </c>
      <c r="W24" s="61">
        <v>0</v>
      </c>
      <c r="X24" s="61">
        <v>0</v>
      </c>
      <c r="Y24" s="61">
        <v>0</v>
      </c>
      <c r="Z24" s="61">
        <v>0</v>
      </c>
    </row>
    <row r="25" spans="2:26" ht="74.25" customHeight="1" x14ac:dyDescent="0.2">
      <c r="B25" s="85"/>
      <c r="C25" s="85"/>
      <c r="D25" s="85"/>
      <c r="E25" s="96"/>
      <c r="F25" s="96"/>
      <c r="G25" s="97"/>
      <c r="H25" s="81" t="s">
        <v>38</v>
      </c>
      <c r="I25" s="67">
        <v>935</v>
      </c>
      <c r="J25" s="70" t="s">
        <v>40</v>
      </c>
      <c r="K25" s="70" t="s">
        <v>41</v>
      </c>
      <c r="L25" s="21" t="s">
        <v>58</v>
      </c>
      <c r="M25" s="35">
        <v>244</v>
      </c>
      <c r="N25" s="44">
        <v>0</v>
      </c>
      <c r="O25" s="43">
        <v>0</v>
      </c>
      <c r="P25" s="43">
        <v>0</v>
      </c>
      <c r="Q25" s="43">
        <v>9518.82</v>
      </c>
      <c r="R25" s="43">
        <v>39345.040000000001</v>
      </c>
      <c r="S25" s="43">
        <v>0</v>
      </c>
      <c r="T25" s="60">
        <v>15903.67</v>
      </c>
      <c r="U25" s="61">
        <v>0</v>
      </c>
      <c r="V25" s="61">
        <v>0</v>
      </c>
      <c r="W25" s="61">
        <v>0</v>
      </c>
      <c r="X25" s="61">
        <v>0</v>
      </c>
      <c r="Y25" s="61">
        <v>0</v>
      </c>
      <c r="Z25" s="61">
        <v>0</v>
      </c>
    </row>
    <row r="26" spans="2:26" ht="74.25" customHeight="1" x14ac:dyDescent="0.2">
      <c r="B26" s="86"/>
      <c r="C26" s="86"/>
      <c r="D26" s="86"/>
      <c r="E26" s="77"/>
      <c r="F26" s="77"/>
      <c r="G26" s="88"/>
      <c r="H26" s="98"/>
      <c r="I26" s="68"/>
      <c r="J26" s="72"/>
      <c r="K26" s="72"/>
      <c r="L26" s="21" t="s">
        <v>90</v>
      </c>
      <c r="M26" s="62">
        <v>244</v>
      </c>
      <c r="N26" s="63">
        <v>0</v>
      </c>
      <c r="O26" s="61">
        <v>0</v>
      </c>
      <c r="P26" s="61">
        <v>0</v>
      </c>
      <c r="Q26" s="63">
        <v>0</v>
      </c>
      <c r="R26" s="61">
        <v>0</v>
      </c>
      <c r="S26" s="61">
        <v>0</v>
      </c>
      <c r="T26" s="63">
        <v>0</v>
      </c>
      <c r="U26" s="61">
        <f>376.36+33877.71</f>
        <v>34254.07</v>
      </c>
      <c r="V26" s="61">
        <v>26047.08</v>
      </c>
      <c r="W26" s="61">
        <v>25008.76</v>
      </c>
      <c r="X26" s="61">
        <v>0</v>
      </c>
      <c r="Y26" s="61">
        <v>0</v>
      </c>
      <c r="Z26" s="61">
        <v>0</v>
      </c>
    </row>
    <row r="27" spans="2:26" ht="59.45" customHeight="1" x14ac:dyDescent="0.2">
      <c r="B27" s="91" t="s">
        <v>33</v>
      </c>
      <c r="C27" s="91" t="s">
        <v>52</v>
      </c>
      <c r="D27" s="91" t="s">
        <v>43</v>
      </c>
      <c r="E27" s="76"/>
      <c r="F27" s="76"/>
      <c r="G27" s="87" t="s">
        <v>51</v>
      </c>
      <c r="H27" s="23" t="s">
        <v>42</v>
      </c>
      <c r="I27" s="35">
        <v>935</v>
      </c>
      <c r="J27" s="35"/>
      <c r="K27" s="35"/>
      <c r="L27" s="24"/>
      <c r="M27" s="35"/>
      <c r="N27" s="42">
        <f>N32+N35+N40+N41+N42</f>
        <v>21829.9</v>
      </c>
      <c r="O27" s="42">
        <f>O32+O33+O34+O35+O40+O41+O42</f>
        <v>130200.51000000001</v>
      </c>
      <c r="P27" s="42">
        <f>P34+P36+P38+P39</f>
        <v>159919.90000000002</v>
      </c>
      <c r="Q27" s="42">
        <f>Q32+Q33+Q34+Q35+Q36+Q38+Q39+Q40+Q41+Q42</f>
        <v>0</v>
      </c>
      <c r="R27" s="42">
        <f>R32+R33+R35+R40+R41+R42</f>
        <v>0</v>
      </c>
      <c r="S27" s="42">
        <f>S33+S36+S37</f>
        <v>801.2</v>
      </c>
      <c r="T27" s="52">
        <v>0</v>
      </c>
      <c r="U27" s="61">
        <v>0</v>
      </c>
      <c r="V27" s="61">
        <v>0</v>
      </c>
      <c r="W27" s="61">
        <v>0</v>
      </c>
      <c r="X27" s="61">
        <v>0</v>
      </c>
      <c r="Y27" s="61">
        <v>0</v>
      </c>
      <c r="Z27" s="61">
        <v>0</v>
      </c>
    </row>
    <row r="28" spans="2:26" ht="34.9" customHeight="1" x14ac:dyDescent="0.2">
      <c r="B28" s="85"/>
      <c r="C28" s="85"/>
      <c r="D28" s="85"/>
      <c r="E28" s="96"/>
      <c r="F28" s="96"/>
      <c r="G28" s="97"/>
      <c r="H28" s="41" t="s">
        <v>38</v>
      </c>
      <c r="I28" s="34">
        <v>935</v>
      </c>
      <c r="J28" s="34"/>
      <c r="K28" s="34"/>
      <c r="L28" s="24"/>
      <c r="M28" s="35"/>
      <c r="N28" s="42">
        <v>0</v>
      </c>
      <c r="O28" s="42">
        <v>0</v>
      </c>
      <c r="P28" s="42">
        <v>0</v>
      </c>
      <c r="Q28" s="42">
        <f>Q44+Q46+Q47+Q48+Q49+Q56</f>
        <v>115161.62</v>
      </c>
      <c r="R28" s="42">
        <f>R46+R49+R51+R56</f>
        <v>2064.11</v>
      </c>
      <c r="S28" s="42">
        <f>S47+S49</f>
        <v>616.20000000000005</v>
      </c>
      <c r="T28" s="52">
        <f>T47+T57</f>
        <v>3354.0499999999997</v>
      </c>
      <c r="U28" s="61">
        <f>U45+U47+U50</f>
        <v>127737.82</v>
      </c>
      <c r="V28" s="61">
        <f t="shared" ref="V28:Z28" si="9">V45+V47+V50</f>
        <v>0</v>
      </c>
      <c r="W28" s="61">
        <f t="shared" si="9"/>
        <v>0</v>
      </c>
      <c r="X28" s="61">
        <f t="shared" si="9"/>
        <v>0</v>
      </c>
      <c r="Y28" s="61">
        <f t="shared" si="9"/>
        <v>0</v>
      </c>
      <c r="Z28" s="61">
        <f t="shared" si="9"/>
        <v>0</v>
      </c>
    </row>
    <row r="29" spans="2:26" ht="44.25" customHeight="1" x14ac:dyDescent="0.2">
      <c r="B29" s="85"/>
      <c r="C29" s="85"/>
      <c r="D29" s="85"/>
      <c r="E29" s="96"/>
      <c r="F29" s="96"/>
      <c r="G29" s="97"/>
      <c r="H29" s="18" t="s">
        <v>69</v>
      </c>
      <c r="I29" s="34">
        <v>938</v>
      </c>
      <c r="J29" s="34"/>
      <c r="K29" s="34"/>
      <c r="L29" s="24"/>
      <c r="M29" s="35"/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f>S52+S54+S55</f>
        <v>104238.05</v>
      </c>
      <c r="T29" s="52">
        <f>T52+T53</f>
        <v>84304.2</v>
      </c>
      <c r="U29" s="61">
        <v>0</v>
      </c>
      <c r="V29" s="61">
        <v>0</v>
      </c>
      <c r="W29" s="61">
        <v>0</v>
      </c>
      <c r="X29" s="61">
        <v>0</v>
      </c>
      <c r="Y29" s="61">
        <v>0</v>
      </c>
      <c r="Z29" s="61">
        <v>0</v>
      </c>
    </row>
    <row r="30" spans="2:26" ht="44.25" customHeight="1" x14ac:dyDescent="0.2">
      <c r="B30" s="85"/>
      <c r="C30" s="85"/>
      <c r="D30" s="85"/>
      <c r="E30" s="96"/>
      <c r="F30" s="96"/>
      <c r="G30" s="97"/>
      <c r="H30" s="20" t="s">
        <v>70</v>
      </c>
      <c r="I30" s="34">
        <v>933</v>
      </c>
      <c r="J30" s="34"/>
      <c r="K30" s="34"/>
      <c r="L30" s="24"/>
      <c r="M30" s="35"/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52">
        <v>0</v>
      </c>
      <c r="U30" s="61">
        <v>0</v>
      </c>
      <c r="V30" s="61">
        <v>0</v>
      </c>
      <c r="W30" s="61">
        <v>0</v>
      </c>
      <c r="X30" s="61">
        <v>0</v>
      </c>
      <c r="Y30" s="61">
        <v>0</v>
      </c>
      <c r="Z30" s="61">
        <v>0</v>
      </c>
    </row>
    <row r="31" spans="2:26" ht="48.6" customHeight="1" x14ac:dyDescent="0.2">
      <c r="B31" s="86"/>
      <c r="C31" s="86"/>
      <c r="D31" s="86"/>
      <c r="E31" s="77"/>
      <c r="F31" s="77"/>
      <c r="G31" s="88"/>
      <c r="H31" s="41" t="s">
        <v>66</v>
      </c>
      <c r="I31" s="34">
        <v>941</v>
      </c>
      <c r="J31" s="34"/>
      <c r="K31" s="34"/>
      <c r="L31" s="24"/>
      <c r="M31" s="35"/>
      <c r="N31" s="42">
        <v>0</v>
      </c>
      <c r="O31" s="42">
        <v>0</v>
      </c>
      <c r="P31" s="42">
        <v>0</v>
      </c>
      <c r="Q31" s="42">
        <f>Q43</f>
        <v>16499.28</v>
      </c>
      <c r="R31" s="42">
        <f>R43</f>
        <v>3355.55</v>
      </c>
      <c r="S31" s="42">
        <v>0</v>
      </c>
      <c r="T31" s="52">
        <f>T43</f>
        <v>6821.24</v>
      </c>
      <c r="U31" s="61">
        <v>0</v>
      </c>
      <c r="V31" s="61">
        <v>0</v>
      </c>
      <c r="W31" s="61">
        <v>0</v>
      </c>
      <c r="X31" s="61">
        <v>0</v>
      </c>
      <c r="Y31" s="61">
        <v>0</v>
      </c>
      <c r="Z31" s="61">
        <v>0</v>
      </c>
    </row>
    <row r="32" spans="2:26" ht="16.5" customHeight="1" x14ac:dyDescent="0.2">
      <c r="B32" s="67">
        <v>16</v>
      </c>
      <c r="C32" s="67">
        <v>0</v>
      </c>
      <c r="D32" s="70" t="s">
        <v>43</v>
      </c>
      <c r="E32" s="67">
        <v>1</v>
      </c>
      <c r="F32" s="67"/>
      <c r="G32" s="81" t="s">
        <v>63</v>
      </c>
      <c r="H32" s="81" t="s">
        <v>42</v>
      </c>
      <c r="I32" s="67">
        <v>935</v>
      </c>
      <c r="J32" s="67" t="s">
        <v>40</v>
      </c>
      <c r="K32" s="67" t="s">
        <v>41</v>
      </c>
      <c r="L32" s="51">
        <v>1600462399</v>
      </c>
      <c r="M32" s="51">
        <v>622</v>
      </c>
      <c r="N32" s="50">
        <v>800</v>
      </c>
      <c r="O32" s="50">
        <v>0</v>
      </c>
      <c r="P32" s="50">
        <v>0</v>
      </c>
      <c r="Q32" s="50">
        <v>0</v>
      </c>
      <c r="R32" s="50">
        <v>0</v>
      </c>
      <c r="S32" s="52">
        <v>0</v>
      </c>
      <c r="T32" s="60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</row>
    <row r="33" spans="2:26" ht="19.5" customHeight="1" x14ac:dyDescent="0.2">
      <c r="B33" s="92"/>
      <c r="C33" s="92"/>
      <c r="D33" s="71"/>
      <c r="E33" s="92"/>
      <c r="F33" s="92"/>
      <c r="G33" s="82"/>
      <c r="H33" s="83"/>
      <c r="I33" s="100"/>
      <c r="J33" s="94"/>
      <c r="K33" s="92"/>
      <c r="L33" s="46" t="s">
        <v>58</v>
      </c>
      <c r="M33" s="46">
        <v>622</v>
      </c>
      <c r="N33" s="43">
        <v>0</v>
      </c>
      <c r="O33" s="43">
        <v>17054.66</v>
      </c>
      <c r="P33" s="43">
        <v>0</v>
      </c>
      <c r="Q33" s="43">
        <v>0</v>
      </c>
      <c r="R33" s="43">
        <v>0</v>
      </c>
      <c r="S33" s="43">
        <v>0</v>
      </c>
      <c r="T33" s="60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</row>
    <row r="34" spans="2:26" ht="19.5" customHeight="1" x14ac:dyDescent="0.2">
      <c r="B34" s="92"/>
      <c r="C34" s="92"/>
      <c r="D34" s="71"/>
      <c r="E34" s="92"/>
      <c r="F34" s="92"/>
      <c r="G34" s="82"/>
      <c r="H34" s="83"/>
      <c r="I34" s="100"/>
      <c r="J34" s="94"/>
      <c r="K34" s="92"/>
      <c r="L34" s="21" t="s">
        <v>59</v>
      </c>
      <c r="M34" s="46">
        <v>244</v>
      </c>
      <c r="N34" s="43">
        <v>0</v>
      </c>
      <c r="O34" s="43">
        <v>113000</v>
      </c>
      <c r="P34" s="43">
        <v>112000</v>
      </c>
      <c r="Q34" s="43">
        <v>0</v>
      </c>
      <c r="R34" s="43">
        <v>0</v>
      </c>
      <c r="S34" s="43">
        <v>0</v>
      </c>
      <c r="T34" s="60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</row>
    <row r="35" spans="2:26" ht="21.6" customHeight="1" x14ac:dyDescent="0.2">
      <c r="B35" s="92"/>
      <c r="C35" s="92"/>
      <c r="D35" s="71"/>
      <c r="E35" s="92"/>
      <c r="F35" s="92"/>
      <c r="G35" s="82"/>
      <c r="H35" s="83"/>
      <c r="I35" s="100"/>
      <c r="J35" s="94"/>
      <c r="K35" s="92"/>
      <c r="L35" s="46" t="s">
        <v>48</v>
      </c>
      <c r="M35" s="46">
        <v>622</v>
      </c>
      <c r="N35" s="43">
        <v>12000</v>
      </c>
      <c r="O35" s="43">
        <v>145.85</v>
      </c>
      <c r="P35" s="43">
        <v>0</v>
      </c>
      <c r="Q35" s="43">
        <v>0</v>
      </c>
      <c r="R35" s="43">
        <v>0</v>
      </c>
      <c r="S35" s="8">
        <v>0</v>
      </c>
      <c r="T35" s="60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</row>
    <row r="36" spans="2:26" ht="19.899999999999999" customHeight="1" x14ac:dyDescent="0.2">
      <c r="B36" s="92"/>
      <c r="C36" s="92"/>
      <c r="D36" s="71"/>
      <c r="E36" s="92"/>
      <c r="F36" s="92"/>
      <c r="G36" s="82"/>
      <c r="H36" s="83"/>
      <c r="I36" s="100"/>
      <c r="J36" s="94"/>
      <c r="K36" s="92"/>
      <c r="L36" s="46">
        <v>1600462380</v>
      </c>
      <c r="M36" s="46">
        <v>244</v>
      </c>
      <c r="N36" s="43">
        <v>0</v>
      </c>
      <c r="O36" s="43">
        <v>0</v>
      </c>
      <c r="P36" s="43">
        <v>42.6</v>
      </c>
      <c r="Q36" s="43">
        <v>0</v>
      </c>
      <c r="R36" s="43">
        <v>0</v>
      </c>
      <c r="S36" s="43">
        <v>1.2</v>
      </c>
      <c r="T36" s="60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</row>
    <row r="37" spans="2:26" ht="19.899999999999999" customHeight="1" x14ac:dyDescent="0.2">
      <c r="B37" s="92"/>
      <c r="C37" s="92"/>
      <c r="D37" s="71"/>
      <c r="E37" s="92"/>
      <c r="F37" s="92"/>
      <c r="G37" s="82"/>
      <c r="H37" s="83"/>
      <c r="I37" s="100"/>
      <c r="J37" s="94"/>
      <c r="K37" s="92"/>
      <c r="L37" s="46">
        <v>1600462387</v>
      </c>
      <c r="M37" s="46">
        <v>244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800</v>
      </c>
      <c r="T37" s="60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</row>
    <row r="38" spans="2:26" ht="22.5" customHeight="1" x14ac:dyDescent="0.2">
      <c r="B38" s="92"/>
      <c r="C38" s="92"/>
      <c r="D38" s="71"/>
      <c r="E38" s="92"/>
      <c r="F38" s="92"/>
      <c r="G38" s="82"/>
      <c r="H38" s="83"/>
      <c r="I38" s="100"/>
      <c r="J38" s="94"/>
      <c r="K38" s="92"/>
      <c r="L38" s="46" t="s">
        <v>64</v>
      </c>
      <c r="M38" s="46">
        <v>244</v>
      </c>
      <c r="N38" s="43">
        <v>0</v>
      </c>
      <c r="O38" s="43">
        <v>0</v>
      </c>
      <c r="P38" s="43">
        <v>47457.3</v>
      </c>
      <c r="Q38" s="43">
        <v>0</v>
      </c>
      <c r="R38" s="43">
        <v>0</v>
      </c>
      <c r="S38" s="43">
        <v>0</v>
      </c>
      <c r="T38" s="60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</row>
    <row r="39" spans="2:26" ht="22.5" customHeight="1" x14ac:dyDescent="0.2">
      <c r="B39" s="92"/>
      <c r="C39" s="92"/>
      <c r="D39" s="71"/>
      <c r="E39" s="92"/>
      <c r="F39" s="92"/>
      <c r="G39" s="82"/>
      <c r="H39" s="83"/>
      <c r="I39" s="100"/>
      <c r="J39" s="94"/>
      <c r="K39" s="68"/>
      <c r="L39" s="46">
        <v>1600462339</v>
      </c>
      <c r="M39" s="46">
        <v>244</v>
      </c>
      <c r="N39" s="43">
        <v>0</v>
      </c>
      <c r="O39" s="43">
        <v>0</v>
      </c>
      <c r="P39" s="43">
        <v>420</v>
      </c>
      <c r="Q39" s="43">
        <v>0</v>
      </c>
      <c r="R39" s="43">
        <v>0</v>
      </c>
      <c r="S39" s="43">
        <v>0</v>
      </c>
      <c r="T39" s="60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</row>
    <row r="40" spans="2:26" ht="20.25" customHeight="1" x14ac:dyDescent="0.2">
      <c r="B40" s="92"/>
      <c r="C40" s="92"/>
      <c r="D40" s="71"/>
      <c r="E40" s="92"/>
      <c r="F40" s="92"/>
      <c r="G40" s="82"/>
      <c r="H40" s="83"/>
      <c r="I40" s="100"/>
      <c r="J40" s="94"/>
      <c r="K40" s="93" t="s">
        <v>40</v>
      </c>
      <c r="L40" s="46">
        <v>1600460180</v>
      </c>
      <c r="M40" s="46">
        <v>622</v>
      </c>
      <c r="N40" s="43">
        <v>376.4</v>
      </c>
      <c r="O40" s="43">
        <v>0</v>
      </c>
      <c r="P40" s="43">
        <v>0</v>
      </c>
      <c r="Q40" s="43">
        <v>0</v>
      </c>
      <c r="R40" s="43">
        <v>0</v>
      </c>
      <c r="S40" s="8">
        <v>0</v>
      </c>
      <c r="T40" s="60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0</v>
      </c>
    </row>
    <row r="41" spans="2:26" ht="20.25" customHeight="1" x14ac:dyDescent="0.2">
      <c r="B41" s="92"/>
      <c r="C41" s="92"/>
      <c r="D41" s="71"/>
      <c r="E41" s="92"/>
      <c r="F41" s="92"/>
      <c r="G41" s="82"/>
      <c r="H41" s="83"/>
      <c r="I41" s="100"/>
      <c r="J41" s="94"/>
      <c r="K41" s="93"/>
      <c r="L41" s="46">
        <v>1600462800</v>
      </c>
      <c r="M41" s="46">
        <v>622</v>
      </c>
      <c r="N41" s="43">
        <v>1853.1</v>
      </c>
      <c r="O41" s="43">
        <v>0</v>
      </c>
      <c r="P41" s="43">
        <v>0</v>
      </c>
      <c r="Q41" s="43">
        <v>0</v>
      </c>
      <c r="R41" s="43">
        <v>0</v>
      </c>
      <c r="S41" s="8">
        <v>0</v>
      </c>
      <c r="T41" s="60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</row>
    <row r="42" spans="2:26" ht="23.25" customHeight="1" x14ac:dyDescent="0.2">
      <c r="B42" s="92"/>
      <c r="C42" s="92"/>
      <c r="D42" s="71"/>
      <c r="E42" s="92"/>
      <c r="F42" s="92"/>
      <c r="G42" s="82"/>
      <c r="H42" s="84"/>
      <c r="I42" s="101"/>
      <c r="J42" s="95"/>
      <c r="K42" s="93"/>
      <c r="L42" s="46" t="s">
        <v>46</v>
      </c>
      <c r="M42" s="46">
        <v>622</v>
      </c>
      <c r="N42" s="43">
        <v>6800.4</v>
      </c>
      <c r="O42" s="43">
        <v>0</v>
      </c>
      <c r="P42" s="43">
        <v>0</v>
      </c>
      <c r="Q42" s="43">
        <v>0</v>
      </c>
      <c r="R42" s="43">
        <v>0</v>
      </c>
      <c r="S42" s="8">
        <v>0</v>
      </c>
      <c r="T42" s="60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</row>
    <row r="43" spans="2:26" ht="34.15" customHeight="1" x14ac:dyDescent="0.2">
      <c r="B43" s="92"/>
      <c r="C43" s="92"/>
      <c r="D43" s="71"/>
      <c r="E43" s="92"/>
      <c r="F43" s="92"/>
      <c r="G43" s="82"/>
      <c r="H43" s="47" t="s">
        <v>66</v>
      </c>
      <c r="I43" s="40">
        <v>941</v>
      </c>
      <c r="J43" s="37" t="s">
        <v>40</v>
      </c>
      <c r="K43" s="39" t="s">
        <v>41</v>
      </c>
      <c r="L43" s="25" t="s">
        <v>58</v>
      </c>
      <c r="M43" s="25">
        <v>244</v>
      </c>
      <c r="N43" s="7">
        <v>0</v>
      </c>
      <c r="O43" s="7">
        <v>0</v>
      </c>
      <c r="P43" s="43">
        <v>0</v>
      </c>
      <c r="Q43" s="43">
        <v>16499.28</v>
      </c>
      <c r="R43" s="43">
        <v>3355.55</v>
      </c>
      <c r="S43" s="8">
        <v>0</v>
      </c>
      <c r="T43" s="60">
        <v>6821.24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</row>
    <row r="44" spans="2:26" ht="34.15" customHeight="1" x14ac:dyDescent="0.2">
      <c r="B44" s="92"/>
      <c r="C44" s="92"/>
      <c r="D44" s="71"/>
      <c r="E44" s="92"/>
      <c r="F44" s="92"/>
      <c r="G44" s="82"/>
      <c r="H44" s="87" t="s">
        <v>38</v>
      </c>
      <c r="I44" s="89">
        <v>935</v>
      </c>
      <c r="J44" s="91" t="s">
        <v>40</v>
      </c>
      <c r="K44" s="91" t="s">
        <v>40</v>
      </c>
      <c r="L44" s="51" t="s">
        <v>67</v>
      </c>
      <c r="M44" s="46">
        <v>244</v>
      </c>
      <c r="N44" s="43">
        <v>0</v>
      </c>
      <c r="O44" s="43">
        <v>0</v>
      </c>
      <c r="P44" s="43">
        <v>0</v>
      </c>
      <c r="Q44" s="43">
        <v>80000</v>
      </c>
      <c r="R44" s="43">
        <v>0</v>
      </c>
      <c r="S44" s="8">
        <v>0</v>
      </c>
      <c r="T44" s="60">
        <v>0</v>
      </c>
      <c r="U44" s="43">
        <v>0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</row>
    <row r="45" spans="2:26" ht="34.15" customHeight="1" x14ac:dyDescent="0.2">
      <c r="B45" s="92"/>
      <c r="C45" s="92"/>
      <c r="D45" s="71"/>
      <c r="E45" s="92"/>
      <c r="F45" s="92"/>
      <c r="G45" s="82"/>
      <c r="H45" s="97"/>
      <c r="I45" s="99"/>
      <c r="J45" s="85"/>
      <c r="K45" s="86"/>
      <c r="L45" s="51" t="s">
        <v>89</v>
      </c>
      <c r="M45" s="51">
        <v>244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  <c r="S45" s="8">
        <v>0</v>
      </c>
      <c r="T45" s="61">
        <v>0</v>
      </c>
      <c r="U45" s="61">
        <v>96680.6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</row>
    <row r="46" spans="2:26" ht="34.15" customHeight="1" x14ac:dyDescent="0.2">
      <c r="B46" s="92"/>
      <c r="C46" s="92"/>
      <c r="D46" s="71"/>
      <c r="E46" s="92"/>
      <c r="F46" s="92"/>
      <c r="G46" s="82"/>
      <c r="H46" s="97"/>
      <c r="I46" s="99"/>
      <c r="J46" s="85"/>
      <c r="K46" s="85" t="s">
        <v>41</v>
      </c>
      <c r="L46" s="33">
        <v>1600462389</v>
      </c>
      <c r="M46" s="46">
        <v>244</v>
      </c>
      <c r="N46" s="43">
        <v>0</v>
      </c>
      <c r="O46" s="43">
        <v>0</v>
      </c>
      <c r="P46" s="43">
        <v>0</v>
      </c>
      <c r="Q46" s="43">
        <v>18634.53</v>
      </c>
      <c r="R46" s="43">
        <v>1250.9100000000001</v>
      </c>
      <c r="S46" s="8">
        <v>0</v>
      </c>
      <c r="T46" s="60">
        <v>0</v>
      </c>
      <c r="U46" s="61">
        <v>0</v>
      </c>
      <c r="V46" s="43">
        <v>0</v>
      </c>
      <c r="W46" s="43">
        <v>0</v>
      </c>
      <c r="X46" s="43">
        <v>0</v>
      </c>
      <c r="Y46" s="43">
        <v>0</v>
      </c>
      <c r="Z46" s="43">
        <v>0</v>
      </c>
    </row>
    <row r="47" spans="2:26" ht="34.15" customHeight="1" x14ac:dyDescent="0.2">
      <c r="B47" s="92"/>
      <c r="C47" s="92"/>
      <c r="D47" s="71"/>
      <c r="E47" s="92"/>
      <c r="F47" s="92"/>
      <c r="G47" s="82"/>
      <c r="H47" s="97"/>
      <c r="I47" s="99"/>
      <c r="J47" s="85"/>
      <c r="K47" s="85"/>
      <c r="L47" s="46">
        <v>1600462380</v>
      </c>
      <c r="M47" s="46">
        <v>244</v>
      </c>
      <c r="N47" s="43">
        <v>0</v>
      </c>
      <c r="O47" s="43">
        <v>0</v>
      </c>
      <c r="P47" s="43">
        <v>0</v>
      </c>
      <c r="Q47" s="43">
        <v>5100</v>
      </c>
      <c r="R47" s="43">
        <v>0</v>
      </c>
      <c r="S47" s="8">
        <v>16.2</v>
      </c>
      <c r="T47" s="60">
        <v>1.2</v>
      </c>
      <c r="U47" s="61">
        <v>80.650000000000006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</row>
    <row r="48" spans="2:26" ht="34.15" customHeight="1" x14ac:dyDescent="0.2">
      <c r="B48" s="92"/>
      <c r="C48" s="92"/>
      <c r="D48" s="71"/>
      <c r="E48" s="92"/>
      <c r="F48" s="92"/>
      <c r="G48" s="82"/>
      <c r="H48" s="97"/>
      <c r="I48" s="99"/>
      <c r="J48" s="85"/>
      <c r="K48" s="85"/>
      <c r="L48" s="46" t="s">
        <v>58</v>
      </c>
      <c r="M48" s="46">
        <v>244</v>
      </c>
      <c r="N48" s="43">
        <v>0</v>
      </c>
      <c r="O48" s="43">
        <v>0</v>
      </c>
      <c r="P48" s="43">
        <v>0</v>
      </c>
      <c r="Q48" s="43">
        <v>10609.09</v>
      </c>
      <c r="R48" s="43">
        <v>0</v>
      </c>
      <c r="S48" s="43">
        <v>0</v>
      </c>
      <c r="T48" s="60">
        <v>0</v>
      </c>
      <c r="U48" s="61">
        <v>0</v>
      </c>
      <c r="V48" s="43">
        <v>0</v>
      </c>
      <c r="W48" s="43">
        <v>0</v>
      </c>
      <c r="X48" s="43">
        <v>0</v>
      </c>
      <c r="Y48" s="43">
        <v>0</v>
      </c>
      <c r="Z48" s="43">
        <v>0</v>
      </c>
    </row>
    <row r="49" spans="2:26" ht="34.15" customHeight="1" x14ac:dyDescent="0.2">
      <c r="B49" s="92"/>
      <c r="C49" s="92"/>
      <c r="D49" s="71"/>
      <c r="E49" s="92"/>
      <c r="F49" s="92"/>
      <c r="G49" s="82"/>
      <c r="H49" s="97"/>
      <c r="I49" s="99"/>
      <c r="J49" s="85"/>
      <c r="K49" s="85"/>
      <c r="L49" s="46">
        <v>1600462387</v>
      </c>
      <c r="M49" s="46">
        <v>244</v>
      </c>
      <c r="N49" s="43">
        <v>0</v>
      </c>
      <c r="O49" s="43">
        <v>0</v>
      </c>
      <c r="P49" s="43">
        <v>0</v>
      </c>
      <c r="Q49" s="43">
        <v>800</v>
      </c>
      <c r="R49" s="43">
        <v>800</v>
      </c>
      <c r="S49" s="8">
        <v>600</v>
      </c>
      <c r="T49" s="60">
        <v>0</v>
      </c>
      <c r="U49" s="61">
        <v>0</v>
      </c>
      <c r="V49" s="43">
        <v>0</v>
      </c>
      <c r="W49" s="43">
        <v>0</v>
      </c>
      <c r="X49" s="43">
        <v>0</v>
      </c>
      <c r="Y49" s="43">
        <v>0</v>
      </c>
      <c r="Z49" s="43">
        <v>0</v>
      </c>
    </row>
    <row r="50" spans="2:26" ht="34.15" customHeight="1" x14ac:dyDescent="0.2">
      <c r="B50" s="92"/>
      <c r="C50" s="92"/>
      <c r="D50" s="71"/>
      <c r="E50" s="92"/>
      <c r="F50" s="92"/>
      <c r="G50" s="82"/>
      <c r="H50" s="97"/>
      <c r="I50" s="99"/>
      <c r="J50" s="85"/>
      <c r="K50" s="85"/>
      <c r="L50" s="51" t="s">
        <v>91</v>
      </c>
      <c r="M50" s="51">
        <v>244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61">
        <v>30976.57</v>
      </c>
      <c r="V50" s="61">
        <v>0</v>
      </c>
      <c r="W50" s="61">
        <v>0</v>
      </c>
      <c r="X50" s="61">
        <v>0</v>
      </c>
      <c r="Y50" s="61">
        <v>0</v>
      </c>
      <c r="Z50" s="61">
        <v>0</v>
      </c>
    </row>
    <row r="51" spans="2:26" ht="34.15" customHeight="1" x14ac:dyDescent="0.2">
      <c r="B51" s="92"/>
      <c r="C51" s="92"/>
      <c r="D51" s="71"/>
      <c r="E51" s="92"/>
      <c r="F51" s="92"/>
      <c r="G51" s="82"/>
      <c r="H51" s="88"/>
      <c r="I51" s="90"/>
      <c r="J51" s="86"/>
      <c r="K51" s="86"/>
      <c r="L51" s="46">
        <v>1600560170</v>
      </c>
      <c r="M51" s="46">
        <v>244</v>
      </c>
      <c r="N51" s="43">
        <v>0</v>
      </c>
      <c r="O51" s="43">
        <v>0</v>
      </c>
      <c r="P51" s="43">
        <v>0</v>
      </c>
      <c r="Q51" s="43">
        <v>0</v>
      </c>
      <c r="R51" s="43">
        <v>7.8</v>
      </c>
      <c r="S51" s="8">
        <v>0</v>
      </c>
      <c r="T51" s="60">
        <v>0</v>
      </c>
      <c r="U51" s="61">
        <v>0</v>
      </c>
      <c r="V51" s="43">
        <v>0</v>
      </c>
      <c r="W51" s="43">
        <v>0</v>
      </c>
      <c r="X51" s="43">
        <v>0</v>
      </c>
      <c r="Y51" s="43">
        <v>0</v>
      </c>
      <c r="Z51" s="43">
        <v>0</v>
      </c>
    </row>
    <row r="52" spans="2:26" ht="34.15" customHeight="1" x14ac:dyDescent="0.2">
      <c r="B52" s="92"/>
      <c r="C52" s="92"/>
      <c r="D52" s="71"/>
      <c r="E52" s="92"/>
      <c r="F52" s="92"/>
      <c r="G52" s="82"/>
      <c r="H52" s="82" t="s">
        <v>69</v>
      </c>
      <c r="I52" s="99">
        <v>938</v>
      </c>
      <c r="J52" s="85" t="s">
        <v>40</v>
      </c>
      <c r="K52" s="91" t="s">
        <v>41</v>
      </c>
      <c r="L52" s="46">
        <v>1600462380</v>
      </c>
      <c r="M52" s="46">
        <v>622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8">
        <v>2465.8000000000002</v>
      </c>
      <c r="T52" s="60">
        <v>4304.2</v>
      </c>
      <c r="U52" s="43">
        <v>0</v>
      </c>
      <c r="V52" s="43">
        <v>0</v>
      </c>
      <c r="W52" s="43">
        <v>0</v>
      </c>
      <c r="X52" s="43">
        <v>0</v>
      </c>
      <c r="Y52" s="43">
        <v>0</v>
      </c>
      <c r="Z52" s="43">
        <v>0</v>
      </c>
    </row>
    <row r="53" spans="2:26" ht="34.15" customHeight="1" x14ac:dyDescent="0.2">
      <c r="B53" s="92"/>
      <c r="C53" s="92"/>
      <c r="D53" s="71"/>
      <c r="E53" s="92"/>
      <c r="F53" s="92"/>
      <c r="G53" s="82"/>
      <c r="H53" s="82"/>
      <c r="I53" s="99"/>
      <c r="J53" s="85"/>
      <c r="K53" s="85"/>
      <c r="L53" s="51">
        <v>1600400310</v>
      </c>
      <c r="M53" s="51">
        <v>622</v>
      </c>
      <c r="N53" s="60">
        <v>0</v>
      </c>
      <c r="O53" s="60">
        <v>0</v>
      </c>
      <c r="P53" s="60">
        <v>0</v>
      </c>
      <c r="Q53" s="60">
        <v>0</v>
      </c>
      <c r="R53" s="60">
        <v>0</v>
      </c>
      <c r="S53" s="8">
        <v>0</v>
      </c>
      <c r="T53" s="60">
        <v>80000</v>
      </c>
      <c r="U53" s="60">
        <v>0</v>
      </c>
      <c r="V53" s="60">
        <v>0</v>
      </c>
      <c r="W53" s="60">
        <v>0</v>
      </c>
      <c r="X53" s="60">
        <v>0</v>
      </c>
      <c r="Y53" s="60">
        <v>0</v>
      </c>
      <c r="Z53" s="60">
        <v>0</v>
      </c>
    </row>
    <row r="54" spans="2:26" ht="34.15" customHeight="1" x14ac:dyDescent="0.2">
      <c r="B54" s="92"/>
      <c r="C54" s="92"/>
      <c r="D54" s="71"/>
      <c r="E54" s="92"/>
      <c r="F54" s="92"/>
      <c r="G54" s="82"/>
      <c r="H54" s="82"/>
      <c r="I54" s="99"/>
      <c r="J54" s="85"/>
      <c r="K54" s="86"/>
      <c r="L54" s="46" t="s">
        <v>58</v>
      </c>
      <c r="M54" s="46">
        <v>622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8">
        <v>1772.25</v>
      </c>
      <c r="T54" s="60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</row>
    <row r="55" spans="2:26" ht="34.15" customHeight="1" x14ac:dyDescent="0.2">
      <c r="B55" s="92"/>
      <c r="C55" s="68"/>
      <c r="D55" s="72"/>
      <c r="E55" s="68"/>
      <c r="F55" s="68"/>
      <c r="G55" s="98"/>
      <c r="H55" s="98"/>
      <c r="I55" s="90"/>
      <c r="J55" s="86"/>
      <c r="K55" s="38" t="s">
        <v>40</v>
      </c>
      <c r="L55" s="46" t="s">
        <v>67</v>
      </c>
      <c r="M55" s="46">
        <v>622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8">
        <v>100000</v>
      </c>
      <c r="T55" s="60">
        <v>0</v>
      </c>
      <c r="U55" s="43">
        <v>0</v>
      </c>
      <c r="V55" s="43">
        <v>0</v>
      </c>
      <c r="W55" s="43">
        <v>0</v>
      </c>
      <c r="X55" s="43">
        <v>0</v>
      </c>
      <c r="Y55" s="43">
        <v>0</v>
      </c>
      <c r="Z55" s="43">
        <v>0</v>
      </c>
    </row>
    <row r="56" spans="2:26" ht="34.15" customHeight="1" x14ac:dyDescent="0.2">
      <c r="B56" s="67">
        <v>16</v>
      </c>
      <c r="C56" s="67">
        <v>0</v>
      </c>
      <c r="D56" s="70" t="s">
        <v>43</v>
      </c>
      <c r="E56" s="67">
        <v>3</v>
      </c>
      <c r="F56" s="67"/>
      <c r="G56" s="81" t="s">
        <v>68</v>
      </c>
      <c r="H56" s="87" t="s">
        <v>38</v>
      </c>
      <c r="I56" s="89">
        <v>935</v>
      </c>
      <c r="J56" s="91" t="s">
        <v>40</v>
      </c>
      <c r="K56" s="55" t="s">
        <v>41</v>
      </c>
      <c r="L56" s="33">
        <v>1600462380</v>
      </c>
      <c r="M56" s="33">
        <v>244</v>
      </c>
      <c r="N56" s="43">
        <v>0</v>
      </c>
      <c r="O56" s="43">
        <v>0</v>
      </c>
      <c r="P56" s="43">
        <v>0</v>
      </c>
      <c r="Q56" s="43">
        <v>18</v>
      </c>
      <c r="R56" s="43">
        <v>5.4</v>
      </c>
      <c r="S56" s="8">
        <v>0</v>
      </c>
      <c r="T56" s="60">
        <v>0</v>
      </c>
      <c r="U56" s="43">
        <v>0</v>
      </c>
      <c r="V56" s="43">
        <v>0</v>
      </c>
      <c r="W56" s="43">
        <v>0</v>
      </c>
      <c r="X56" s="43">
        <v>0</v>
      </c>
      <c r="Y56" s="43">
        <v>0</v>
      </c>
      <c r="Z56" s="43">
        <v>0</v>
      </c>
    </row>
    <row r="57" spans="2:26" ht="34.15" customHeight="1" x14ac:dyDescent="0.2">
      <c r="B57" s="92"/>
      <c r="C57" s="92"/>
      <c r="D57" s="71"/>
      <c r="E57" s="92"/>
      <c r="F57" s="92"/>
      <c r="G57" s="82"/>
      <c r="H57" s="88"/>
      <c r="I57" s="90"/>
      <c r="J57" s="86"/>
      <c r="K57" s="55" t="s">
        <v>41</v>
      </c>
      <c r="L57" s="51">
        <v>1600460170</v>
      </c>
      <c r="M57" s="33">
        <v>244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60">
        <v>3352.85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</row>
    <row r="58" spans="2:26" ht="23.25" customHeight="1" x14ac:dyDescent="0.2">
      <c r="B58" s="67">
        <v>16</v>
      </c>
      <c r="C58" s="67">
        <v>0</v>
      </c>
      <c r="D58" s="70" t="s">
        <v>40</v>
      </c>
      <c r="E58" s="67"/>
      <c r="F58" s="67"/>
      <c r="G58" s="81" t="s">
        <v>53</v>
      </c>
      <c r="H58" s="87" t="s">
        <v>42</v>
      </c>
      <c r="I58" s="67">
        <v>935</v>
      </c>
      <c r="J58" s="70" t="s">
        <v>40</v>
      </c>
      <c r="K58" s="70" t="s">
        <v>41</v>
      </c>
      <c r="L58" s="46" t="s">
        <v>47</v>
      </c>
      <c r="M58" s="46">
        <v>244</v>
      </c>
      <c r="N58" s="43">
        <v>3589.6</v>
      </c>
      <c r="O58" s="43">
        <v>0</v>
      </c>
      <c r="P58" s="43">
        <v>0</v>
      </c>
      <c r="Q58" s="43">
        <v>0</v>
      </c>
      <c r="R58" s="43">
        <v>0</v>
      </c>
      <c r="S58" s="8">
        <v>0</v>
      </c>
      <c r="T58" s="60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</row>
    <row r="59" spans="2:26" ht="24.75" customHeight="1" x14ac:dyDescent="0.2">
      <c r="B59" s="92"/>
      <c r="C59" s="92"/>
      <c r="D59" s="71"/>
      <c r="E59" s="92"/>
      <c r="F59" s="92"/>
      <c r="G59" s="82"/>
      <c r="H59" s="88"/>
      <c r="I59" s="68"/>
      <c r="J59" s="72"/>
      <c r="K59" s="72"/>
      <c r="L59" s="46">
        <v>1600560180</v>
      </c>
      <c r="M59" s="46">
        <v>244</v>
      </c>
      <c r="N59" s="43">
        <v>0</v>
      </c>
      <c r="O59" s="43">
        <v>4067.2</v>
      </c>
      <c r="P59" s="43">
        <v>3554.84</v>
      </c>
      <c r="Q59" s="43">
        <v>0</v>
      </c>
      <c r="R59" s="43">
        <v>0</v>
      </c>
      <c r="S59" s="8">
        <v>0</v>
      </c>
      <c r="T59" s="60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</row>
    <row r="60" spans="2:26" ht="32.25" customHeight="1" x14ac:dyDescent="0.2">
      <c r="B60" s="94"/>
      <c r="C60" s="94"/>
      <c r="D60" s="94"/>
      <c r="E60" s="94"/>
      <c r="F60" s="94"/>
      <c r="G60" s="83"/>
      <c r="H60" s="26" t="s">
        <v>70</v>
      </c>
      <c r="I60" s="22">
        <v>933</v>
      </c>
      <c r="J60" s="21" t="s">
        <v>39</v>
      </c>
      <c r="K60" s="21" t="s">
        <v>44</v>
      </c>
      <c r="L60" s="46">
        <v>160050069</v>
      </c>
      <c r="M60" s="46">
        <v>244</v>
      </c>
      <c r="N60" s="43">
        <v>99.2</v>
      </c>
      <c r="O60" s="43">
        <v>0</v>
      </c>
      <c r="P60" s="43">
        <v>0</v>
      </c>
      <c r="Q60" s="43">
        <v>0</v>
      </c>
      <c r="R60" s="43">
        <v>0</v>
      </c>
      <c r="S60" s="8">
        <v>0</v>
      </c>
      <c r="T60" s="60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</row>
    <row r="61" spans="2:26" ht="24" customHeight="1" x14ac:dyDescent="0.2">
      <c r="B61" s="94"/>
      <c r="C61" s="94"/>
      <c r="D61" s="94"/>
      <c r="E61" s="94"/>
      <c r="F61" s="94"/>
      <c r="G61" s="83"/>
      <c r="H61" s="81" t="s">
        <v>38</v>
      </c>
      <c r="I61" s="67">
        <v>935</v>
      </c>
      <c r="J61" s="70" t="s">
        <v>39</v>
      </c>
      <c r="K61" s="70" t="s">
        <v>44</v>
      </c>
      <c r="L61" s="46">
        <v>1600560060</v>
      </c>
      <c r="M61" s="46">
        <v>244</v>
      </c>
      <c r="N61" s="43">
        <v>103.2</v>
      </c>
      <c r="O61" s="43">
        <v>0</v>
      </c>
      <c r="P61" s="43">
        <v>0</v>
      </c>
      <c r="Q61" s="43">
        <v>0</v>
      </c>
      <c r="R61" s="43">
        <v>0</v>
      </c>
      <c r="S61" s="8">
        <v>0</v>
      </c>
      <c r="T61" s="60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</row>
    <row r="62" spans="2:26" ht="24" customHeight="1" x14ac:dyDescent="0.2">
      <c r="B62" s="94"/>
      <c r="C62" s="94"/>
      <c r="D62" s="94"/>
      <c r="E62" s="94"/>
      <c r="F62" s="94"/>
      <c r="G62" s="83"/>
      <c r="H62" s="82"/>
      <c r="I62" s="92"/>
      <c r="J62" s="72"/>
      <c r="K62" s="72"/>
      <c r="L62" s="46">
        <v>1600560069</v>
      </c>
      <c r="M62" s="9">
        <v>244</v>
      </c>
      <c r="N62" s="43">
        <v>606.79999999999995</v>
      </c>
      <c r="O62" s="43">
        <v>0</v>
      </c>
      <c r="P62" s="43">
        <v>0</v>
      </c>
      <c r="Q62" s="43">
        <v>0</v>
      </c>
      <c r="R62" s="43">
        <v>0</v>
      </c>
      <c r="S62" s="42">
        <v>0</v>
      </c>
      <c r="T62" s="60">
        <v>0</v>
      </c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>
        <v>0</v>
      </c>
    </row>
    <row r="63" spans="2:26" ht="24" customHeight="1" x14ac:dyDescent="0.2">
      <c r="B63" s="94"/>
      <c r="C63" s="94"/>
      <c r="D63" s="94"/>
      <c r="E63" s="94"/>
      <c r="F63" s="94"/>
      <c r="G63" s="83"/>
      <c r="H63" s="82"/>
      <c r="I63" s="92"/>
      <c r="J63" s="85" t="s">
        <v>40</v>
      </c>
      <c r="K63" s="85" t="s">
        <v>41</v>
      </c>
      <c r="L63" s="9">
        <v>1600560180</v>
      </c>
      <c r="M63" s="9">
        <v>244</v>
      </c>
      <c r="N63" s="10">
        <v>0</v>
      </c>
      <c r="O63" s="10">
        <v>0</v>
      </c>
      <c r="P63" s="10">
        <v>0</v>
      </c>
      <c r="Q63" s="10">
        <v>1246.67</v>
      </c>
      <c r="R63" s="10">
        <v>5055.21</v>
      </c>
      <c r="S63" s="10">
        <v>0</v>
      </c>
      <c r="T63" s="10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</row>
    <row r="64" spans="2:26" ht="33" customHeight="1" x14ac:dyDescent="0.2">
      <c r="B64" s="95"/>
      <c r="C64" s="95"/>
      <c r="D64" s="95"/>
      <c r="E64" s="95"/>
      <c r="F64" s="95"/>
      <c r="G64" s="84"/>
      <c r="H64" s="84"/>
      <c r="I64" s="95"/>
      <c r="J64" s="86"/>
      <c r="K64" s="86"/>
      <c r="L64" s="9">
        <v>1600563300</v>
      </c>
      <c r="M64" s="9">
        <v>244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10">
        <v>5169.18</v>
      </c>
      <c r="T64" s="10">
        <v>7870.6</v>
      </c>
      <c r="U64" s="56">
        <v>0</v>
      </c>
      <c r="V64" s="56">
        <v>0</v>
      </c>
      <c r="W64" s="43">
        <v>0</v>
      </c>
      <c r="X64" s="43">
        <v>0</v>
      </c>
      <c r="Y64" s="43">
        <v>0</v>
      </c>
      <c r="Z64" s="43">
        <v>0</v>
      </c>
    </row>
    <row r="65" spans="2:26" ht="13.15" customHeight="1" x14ac:dyDescent="0.2">
      <c r="B65" s="27"/>
      <c r="C65" s="27"/>
      <c r="D65" s="27"/>
      <c r="E65" s="27"/>
      <c r="F65" s="27"/>
      <c r="G65" s="28"/>
      <c r="H65" s="28"/>
      <c r="I65" s="27"/>
      <c r="J65" s="29"/>
      <c r="K65" s="29"/>
      <c r="L65" s="30"/>
      <c r="M65" s="30"/>
      <c r="N65" s="31"/>
      <c r="O65" s="31"/>
      <c r="P65" s="31"/>
      <c r="Q65" s="31"/>
      <c r="R65" s="31"/>
      <c r="S65" s="31"/>
      <c r="T65" s="32"/>
      <c r="Z65" s="53" t="s">
        <v>88</v>
      </c>
    </row>
  </sheetData>
  <mergeCells count="97">
    <mergeCell ref="C13:C18"/>
    <mergeCell ref="J25:J26"/>
    <mergeCell ref="K25:K26"/>
    <mergeCell ref="B7:Z7"/>
    <mergeCell ref="O21:O22"/>
    <mergeCell ref="P21:P22"/>
    <mergeCell ref="B8:Z8"/>
    <mergeCell ref="E13:E18"/>
    <mergeCell ref="E19:E20"/>
    <mergeCell ref="G13:G18"/>
    <mergeCell ref="F13:F18"/>
    <mergeCell ref="K44:K45"/>
    <mergeCell ref="B21:B26"/>
    <mergeCell ref="C21:C26"/>
    <mergeCell ref="D21:D26"/>
    <mergeCell ref="E21:E26"/>
    <mergeCell ref="I44:I51"/>
    <mergeCell ref="J32:J42"/>
    <mergeCell ref="H32:H42"/>
    <mergeCell ref="I21:I24"/>
    <mergeCell ref="J21:J24"/>
    <mergeCell ref="C32:C55"/>
    <mergeCell ref="D32:D55"/>
    <mergeCell ref="J52:J55"/>
    <mergeCell ref="I32:I42"/>
    <mergeCell ref="H52:H55"/>
    <mergeCell ref="I52:I55"/>
    <mergeCell ref="H44:H51"/>
    <mergeCell ref="F21:F26"/>
    <mergeCell ref="G21:G26"/>
    <mergeCell ref="H25:H26"/>
    <mergeCell ref="I25:I26"/>
    <mergeCell ref="H21:H24"/>
    <mergeCell ref="G27:G31"/>
    <mergeCell ref="G32:G55"/>
    <mergeCell ref="B27:B31"/>
    <mergeCell ref="C27:C31"/>
    <mergeCell ref="D27:D31"/>
    <mergeCell ref="E27:E31"/>
    <mergeCell ref="F27:F31"/>
    <mergeCell ref="C56:C57"/>
    <mergeCell ref="D56:D57"/>
    <mergeCell ref="E56:E57"/>
    <mergeCell ref="F19:F20"/>
    <mergeCell ref="F32:F55"/>
    <mergeCell ref="E32:E55"/>
    <mergeCell ref="D19:D20"/>
    <mergeCell ref="C19:C20"/>
    <mergeCell ref="F56:F57"/>
    <mergeCell ref="K32:K39"/>
    <mergeCell ref="K40:K42"/>
    <mergeCell ref="K46:K51"/>
    <mergeCell ref="B58:B64"/>
    <mergeCell ref="C58:C64"/>
    <mergeCell ref="D58:D64"/>
    <mergeCell ref="E58:E64"/>
    <mergeCell ref="F58:F64"/>
    <mergeCell ref="K61:K62"/>
    <mergeCell ref="J44:J51"/>
    <mergeCell ref="J58:J59"/>
    <mergeCell ref="B32:B55"/>
    <mergeCell ref="K58:K59"/>
    <mergeCell ref="H61:H64"/>
    <mergeCell ref="I61:I64"/>
    <mergeCell ref="B56:B57"/>
    <mergeCell ref="G56:G57"/>
    <mergeCell ref="G58:G64"/>
    <mergeCell ref="J63:J64"/>
    <mergeCell ref="K63:K64"/>
    <mergeCell ref="N10:Z10"/>
    <mergeCell ref="I10:M10"/>
    <mergeCell ref="T21:T22"/>
    <mergeCell ref="G19:G20"/>
    <mergeCell ref="G10:G11"/>
    <mergeCell ref="H58:H59"/>
    <mergeCell ref="I58:I59"/>
    <mergeCell ref="J61:J62"/>
    <mergeCell ref="H56:H57"/>
    <mergeCell ref="I56:I57"/>
    <mergeCell ref="J56:J57"/>
    <mergeCell ref="K52:K54"/>
    <mergeCell ref="O1:Z1"/>
    <mergeCell ref="L3:Z3"/>
    <mergeCell ref="K4:Z4"/>
    <mergeCell ref="R21:R22"/>
    <mergeCell ref="N21:N22"/>
    <mergeCell ref="Q21:Q22"/>
    <mergeCell ref="M21:M22"/>
    <mergeCell ref="S2:Z2"/>
    <mergeCell ref="K21:K24"/>
    <mergeCell ref="S21:S22"/>
    <mergeCell ref="B6:Z6"/>
    <mergeCell ref="H10:H11"/>
    <mergeCell ref="B19:B20"/>
    <mergeCell ref="D13:D18"/>
    <mergeCell ref="B10:F10"/>
    <mergeCell ref="B13:B18"/>
  </mergeCells>
  <phoneticPr fontId="9" type="noConversion"/>
  <pageMargins left="0.51181102362204722" right="0.11811023622047245" top="0.35433070866141736" bottom="0.35433070866141736" header="0.51181102362204722" footer="0.51181102362204722"/>
  <pageSetup paperSize="9" scale="52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Пользователь</cp:lastModifiedBy>
  <cp:revision>0</cp:revision>
  <cp:lastPrinted>2025-04-01T09:29:48Z</cp:lastPrinted>
  <dcterms:created xsi:type="dcterms:W3CDTF">2015-02-16T14:03:58Z</dcterms:created>
  <dcterms:modified xsi:type="dcterms:W3CDTF">2025-04-03T13:26:23Z</dcterms:modified>
  <dc:language>ru-RU</dc:language>
</cp:coreProperties>
</file>